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1340" windowHeight="6795" tabRatio="913" activeTab="1"/>
  </bookViews>
  <sheets>
    <sheet name="ÉVEK2000TŐL" sheetId="1" r:id="rId1"/>
    <sheet name="Fedőlap" sheetId="2" r:id="rId2"/>
    <sheet name="Eredménykimutatás" sheetId="3" r:id="rId3"/>
    <sheet name="Tájékoztató adatok" sheetId="4" r:id="rId4"/>
    <sheet name="Mérlegoldalak" sheetId="5" r:id="rId5"/>
    <sheet name="Költségvetési tám. felhaszn." sheetId="6" r:id="rId6"/>
    <sheet name="Vagyon felhasználása" sheetId="7" r:id="rId7"/>
    <sheet name="Cél szerinti juttatások" sheetId="8" r:id="rId8"/>
    <sheet name="Egyéb támogatások" sheetId="9" r:id="rId9"/>
    <sheet name="Tisztségviselők juttatásai" sheetId="10" r:id="rId10"/>
    <sheet name="Tevékenység bemutatása" sheetId="11" r:id="rId11"/>
  </sheets>
  <externalReferences>
    <externalReference r:id="rId14"/>
  </externalReferences>
  <definedNames>
    <definedName name="T">#REF!</definedName>
  </definedNames>
  <calcPr fullCalcOnLoad="1"/>
</workbook>
</file>

<file path=xl/sharedStrings.xml><?xml version="1.0" encoding="utf-8"?>
<sst xmlns="http://schemas.openxmlformats.org/spreadsheetml/2006/main" count="519" uniqueCount="280">
  <si>
    <t>Statisztikai számjel</t>
  </si>
  <si>
    <t>a vállalkozás megnevezése</t>
  </si>
  <si>
    <t>a vállalkozás címe, telefonszáma</t>
  </si>
  <si>
    <t>Keltezés:</t>
  </si>
  <si>
    <t xml:space="preserve"> </t>
  </si>
  <si>
    <t>adatok E Ft-ban</t>
  </si>
  <si>
    <t>A tétel megnevezése</t>
  </si>
  <si>
    <t>Előző év</t>
  </si>
  <si>
    <t>a</t>
  </si>
  <si>
    <t>b</t>
  </si>
  <si>
    <t>c</t>
  </si>
  <si>
    <t>d</t>
  </si>
  <si>
    <t>P. H.</t>
  </si>
  <si>
    <t>Sor-szám</t>
  </si>
  <si>
    <t>Előző év(ek) módosításai</t>
  </si>
  <si>
    <t>Tárgyév</t>
  </si>
  <si>
    <t>e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</si>
  <si>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</si>
  <si>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</si>
  <si>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</si>
  <si>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</si>
  <si>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</si>
  <si>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</si>
  <si>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</si>
  <si>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</si>
  <si>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</si>
  <si>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</si>
  <si>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</si>
  <si>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</si>
  <si>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13.</t>
  </si>
  <si>
    <t xml:space="preserve">I. IMMATERIÁLIS JAVAK </t>
  </si>
  <si>
    <t xml:space="preserve">II.TÁRGYI ESZKÖZÖK </t>
  </si>
  <si>
    <t xml:space="preserve">III. BEFEKTETETT PÉNZÜGYI ESZKÖZÖK </t>
  </si>
  <si>
    <t xml:space="preserve">I. KÉSZLETEK </t>
  </si>
  <si>
    <t xml:space="preserve">II. KÖVETELÉSEK </t>
  </si>
  <si>
    <t xml:space="preserve">III. ÉRTÉKPAPÍROK </t>
  </si>
  <si>
    <t xml:space="preserve">IV. PÉNZESZKÖZÖK </t>
  </si>
  <si>
    <t>.</t>
  </si>
  <si>
    <t>P.H.</t>
  </si>
  <si>
    <t xml:space="preserve">I. HOSSZÚ LEJÁRATÚ KÖTELEZETTSÉGEK </t>
  </si>
  <si>
    <t xml:space="preserve">II. RÖVID LEJÁRATÚ KÖTELEZETTSÉGEK </t>
  </si>
  <si>
    <t>Tétel-szám</t>
  </si>
  <si>
    <t>I</t>
  </si>
  <si>
    <t>A</t>
  </si>
  <si>
    <t>C</t>
  </si>
  <si>
    <t>B</t>
  </si>
  <si>
    <t>D</t>
  </si>
  <si>
    <t>E</t>
  </si>
  <si>
    <t>F</t>
  </si>
  <si>
    <t>G</t>
  </si>
  <si>
    <t>16.</t>
  </si>
  <si>
    <t>17.</t>
  </si>
  <si>
    <t>18.</t>
  </si>
  <si>
    <t>19.</t>
  </si>
  <si>
    <t>20.</t>
  </si>
  <si>
    <r>
      <t xml:space="preserve">A. Befektetett eszközök </t>
    </r>
    <r>
      <rPr>
        <sz val="10"/>
        <rFont val="Arial CE"/>
        <family val="2"/>
      </rPr>
      <t xml:space="preserve"> (2.+3.+4. sor)</t>
    </r>
  </si>
  <si>
    <r>
      <t>B. Forgóeszközök</t>
    </r>
    <r>
      <rPr>
        <sz val="10"/>
        <rFont val="Arial CE"/>
        <family val="2"/>
      </rPr>
      <t xml:space="preserve">  (6.-9. sorok)</t>
    </r>
  </si>
  <si>
    <t xml:space="preserve">I. INDULÓ TŐKE/JEGYZETT TŐKE </t>
  </si>
  <si>
    <t>D. Tartalék</t>
  </si>
  <si>
    <t>E. Céltartalék</t>
  </si>
  <si>
    <t>F. Kötelezettségek</t>
  </si>
  <si>
    <r>
      <t xml:space="preserve">FORRÁSOK (PASSZÍVÁK) ÖSSZESEN </t>
    </r>
    <r>
      <rPr>
        <sz val="10"/>
        <rFont val="Arial CE"/>
        <family val="2"/>
      </rPr>
      <t>(11+19+20+21 sor)</t>
    </r>
  </si>
  <si>
    <t>Közhasznú célra, működésre kapott támogatás</t>
  </si>
  <si>
    <t>a) alapítótól</t>
  </si>
  <si>
    <t>b) államháztartás más alrendszeréből</t>
  </si>
  <si>
    <t>Pályázati úton elnyert támogatás</t>
  </si>
  <si>
    <t>Közhasznú tevékenységből származó bevétel</t>
  </si>
  <si>
    <t>Tagdíjból származó bevétel</t>
  </si>
  <si>
    <t>Egyéb bevétel</t>
  </si>
  <si>
    <t>H</t>
  </si>
  <si>
    <t>21.</t>
  </si>
  <si>
    <t>22.</t>
  </si>
  <si>
    <t>Bérköltség</t>
  </si>
  <si>
    <t>Megbízási díjak</t>
  </si>
  <si>
    <t>Tiszteletdíjak</t>
  </si>
  <si>
    <t>Személyi jellegű egyéb költségek</t>
  </si>
  <si>
    <t>Értékcsökkenési leírás</t>
  </si>
  <si>
    <t>ebből: pályázati úton nyújtott támogatások</t>
  </si>
  <si>
    <t>Közhasznú jelentés</t>
  </si>
  <si>
    <t>Támogatást nyújtó neve</t>
  </si>
  <si>
    <t>Támogatás</t>
  </si>
  <si>
    <t>időpontja</t>
  </si>
  <si>
    <t>összege</t>
  </si>
  <si>
    <t>Felhasználás célja</t>
  </si>
  <si>
    <t>Felhasználás összege</t>
  </si>
  <si>
    <t>előző évi</t>
  </si>
  <si>
    <t>tárgyévi</t>
  </si>
  <si>
    <t>Megnevezés</t>
  </si>
  <si>
    <t>Előző évi összeg Ft</t>
  </si>
  <si>
    <t>Tárgyévi összeg Ft</t>
  </si>
  <si>
    <t>Változás</t>
  </si>
  <si>
    <t>Megjegyzés</t>
  </si>
  <si>
    <t>%</t>
  </si>
  <si>
    <t>Ft</t>
  </si>
  <si>
    <t>Juttatás megnevezése</t>
  </si>
  <si>
    <t>Juttatás összege</t>
  </si>
  <si>
    <t>Előző évi</t>
  </si>
  <si>
    <t>Közhasznú tevékenység keretében nyújtott</t>
  </si>
  <si>
    <t>adómentes</t>
  </si>
  <si>
    <t>ebből:     adóköteles</t>
  </si>
  <si>
    <t>-pénzbeli juttatások össz.</t>
  </si>
  <si>
    <t>-természetbeni juttatások összesen</t>
  </si>
  <si>
    <t>Egyéb</t>
  </si>
  <si>
    <t>Összesen:</t>
  </si>
  <si>
    <t xml:space="preserve">Egyéb cél szerinti, de nem közhasznú tevékenység keretében nyújtott </t>
  </si>
  <si>
    <t>- pénzbeli juttatások</t>
  </si>
  <si>
    <t>- nem pénzbeli juttatások</t>
  </si>
  <si>
    <t>E Ft-ban</t>
  </si>
  <si>
    <t>Támogató</t>
  </si>
  <si>
    <t>megnevezése</t>
  </si>
  <si>
    <t>Támogatott</t>
  </si>
  <si>
    <t>cél</t>
  </si>
  <si>
    <t>Támogatás összege</t>
  </si>
  <si>
    <t>Központi költségvetési szerv</t>
  </si>
  <si>
    <t>Elkülönönített állami pénzalap</t>
  </si>
  <si>
    <t>Helyi önkormányzat társulása</t>
  </si>
  <si>
    <t>Kisebbségi települési önkormányzat</t>
  </si>
  <si>
    <t>Magánszemély</t>
  </si>
  <si>
    <t>Egyéni vállalkozó</t>
  </si>
  <si>
    <t>Jogi személyiségű gazdasági társaság</t>
  </si>
  <si>
    <t>Közhasznú szervezet</t>
  </si>
  <si>
    <t>Szja 1%-a (APEH)</t>
  </si>
  <si>
    <t>Juttatás</t>
  </si>
  <si>
    <t>Eltérés</t>
  </si>
  <si>
    <t>Cél szerinti pénzbeli kifizetések</t>
  </si>
  <si>
    <t>Természetbeni juttatások</t>
  </si>
  <si>
    <t>-szja mentes</t>
  </si>
  <si>
    <t>-szja köteles</t>
  </si>
  <si>
    <t>Értékpapír juttatások</t>
  </si>
  <si>
    <t>Adott kölcsönök összege</t>
  </si>
  <si>
    <t>- kamatmentes kölcsönök</t>
  </si>
  <si>
    <t>Egyéb juttatások</t>
  </si>
  <si>
    <t>Induló töke</t>
  </si>
  <si>
    <t>Tőkeváltozás</t>
  </si>
  <si>
    <t>Tőkeváltozás csökkenésére ható tényezők:</t>
  </si>
  <si>
    <t>- közhasznú tevékenység tárgyévi vesztesége</t>
  </si>
  <si>
    <t>- vállakozási tevékenység tárgyévi vesztesége</t>
  </si>
  <si>
    <t>- egyéb</t>
  </si>
  <si>
    <t>TARTALOM:</t>
  </si>
  <si>
    <t xml:space="preserve"> E Ft-ban</t>
  </si>
  <si>
    <t>Forrásai:</t>
  </si>
  <si>
    <t>- normatív költségvetési támogatás,</t>
  </si>
  <si>
    <t>- költségvetési törvényben nevesített támogatás,</t>
  </si>
  <si>
    <t>- államháztartás alrendszerétől kapott támogatás,</t>
  </si>
  <si>
    <t>- valamely költségvetési szervtől kapott támogatás</t>
  </si>
  <si>
    <t xml:space="preserve">- Egyszerűsített beszámoló MÉRLEG </t>
  </si>
  <si>
    <r>
      <t xml:space="preserve">ESZKÖZÖK (AKTIVÁK) ÖSSZESEN </t>
    </r>
    <r>
      <rPr>
        <sz val="10"/>
        <rFont val="Arial CE"/>
        <family val="2"/>
      </rPr>
      <t>(1.+5. sor)</t>
    </r>
  </si>
  <si>
    <t>Jogi személyiség nélküli társaság</t>
  </si>
  <si>
    <t>- Egyszerűsített beszámoló EREDMÉNYLEVEZETÉS</t>
  </si>
  <si>
    <t>- Egyszerűsített beszámoló TÁJÉKOZTATÓ ADATOK</t>
  </si>
  <si>
    <t>- Költségvetési támogatás felhasználása</t>
  </si>
  <si>
    <t>- Vagyon felhasználása</t>
  </si>
  <si>
    <t>- Cél szerinti juttatások</t>
  </si>
  <si>
    <t>- Egyéb támogatások</t>
  </si>
  <si>
    <t>- Tisztségviselők juttatásai</t>
  </si>
  <si>
    <t xml:space="preserve">Települési önkormányzat </t>
  </si>
  <si>
    <t>e Ft</t>
  </si>
  <si>
    <t>a szervezet képviselője</t>
  </si>
  <si>
    <t>Tiszteletdíjak, megbízási díjak, bérek</t>
  </si>
  <si>
    <t>Pénzügyileg rendezett bevételek (1.-5. sorok)</t>
  </si>
  <si>
    <t>II</t>
  </si>
  <si>
    <t>Pénzbevételt nem jelentő bevételek</t>
  </si>
  <si>
    <r>
      <t>ÖSSZES KÖZHASZNÚ TEVÉKENYSÉG BEVÉTELE</t>
    </r>
    <r>
      <rPr>
        <sz val="9.5"/>
        <rFont val="Arial CE"/>
        <family val="2"/>
      </rPr>
      <t xml:space="preserve"> </t>
    </r>
    <r>
      <rPr>
        <sz val="9"/>
        <rFont val="Arial CE"/>
        <family val="2"/>
      </rPr>
      <t>(I.+II.)</t>
    </r>
  </si>
  <si>
    <t xml:space="preserve">Pénzügyileg rendezett bevételek </t>
  </si>
  <si>
    <r>
      <t xml:space="preserve">VÁLLALKOZÁSI TEVÉKENYSÉG BEVÉTELE </t>
    </r>
    <r>
      <rPr>
        <sz val="10"/>
        <rFont val="Arial CE"/>
        <family val="2"/>
      </rPr>
      <t>(1.-2. sorok)</t>
    </r>
  </si>
  <si>
    <t>TÉNYLEGES PÉNZBEVÉTELEK (A/I.+B/1.)</t>
  </si>
  <si>
    <t>PÉNZBEVÉTELT NEM JELENTŐ BEVÉTELEK (A/II.+B/2.)</t>
  </si>
  <si>
    <t>KÖZHASZNÚ TEVÉKENYSÉG RÁFORDÍTÁSAI (1.-4. sorok)</t>
  </si>
  <si>
    <t>Ráfordításként érvényesíthető kiadások</t>
  </si>
  <si>
    <t>Ráfordítást jelentő eszköz változások</t>
  </si>
  <si>
    <t>Ráfordítást jelentő elszámolások</t>
  </si>
  <si>
    <t>Ráfordításként nem érvényesíthető kiadások</t>
  </si>
  <si>
    <t>VÁLLALKOZÁSI TEVÉKENYSÉG RÁFORDÍTÁSAI (1.-4. sorok)</t>
  </si>
  <si>
    <t>J</t>
  </si>
  <si>
    <t>K</t>
  </si>
  <si>
    <t>Pénzügyileg rendezett személyi jellegű ráfordítások</t>
  </si>
  <si>
    <t>Bérjárulékok</t>
  </si>
  <si>
    <t>Pénzügyileg rendezett anyagjellegű ráfordítások</t>
  </si>
  <si>
    <t>Pénzügyileg rendezett egyéb költségek, ráfordítások</t>
  </si>
  <si>
    <t>II. TŐKEVÁLTOZÁS/EREDMÉNY</t>
  </si>
  <si>
    <t>III. LEKÖTÖTT TARTALÉK</t>
  </si>
  <si>
    <t>IV. TÁRGYÉVI EREDMÉNY ALAPTEVÉKENYSÉGBŐL</t>
  </si>
  <si>
    <t>V. TÁRGYÉVI EREDMÉNY VÁLLALKOZÁSI TEVÉKENYSÉGBŐL</t>
  </si>
  <si>
    <r>
      <t>C. Saját tőke</t>
    </r>
    <r>
      <rPr>
        <sz val="10"/>
        <rFont val="Arial CE"/>
        <family val="2"/>
      </rPr>
      <t xml:space="preserve"> (16.+17.+18.+19.+20. sor)</t>
    </r>
  </si>
  <si>
    <t>14.</t>
  </si>
  <si>
    <t>15.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</si>
  <si>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</si>
  <si>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</si>
  <si>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</si>
  <si>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</si>
  <si>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</si>
  <si>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</si>
  <si>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</si>
  <si>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</si>
  <si>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</si>
  <si>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34.</t>
  </si>
  <si>
    <t>35.</t>
  </si>
  <si>
    <t>36.</t>
  </si>
  <si>
    <t>TÁRGYÉVI PÉNZÜGYI EREDMÉNY (+-1+-2)</t>
  </si>
  <si>
    <t>Vállalkozási tevékenység tárgyévi pü.e.(B/1-F/1-F4.)</t>
  </si>
  <si>
    <t>NEM PÉNZBEN REALIZÁLT EREDMÉNY (+-1+-2)</t>
  </si>
  <si>
    <t>Közhasznú tevékenység nem p.real.e.(A/II-E/2-E/3.)</t>
  </si>
  <si>
    <t>Vállalkozási tevékenység nem p.real.e.(B/2-F/2-F/3.)</t>
  </si>
  <si>
    <t>ADÓZÁS ELŐTTI EREDMÉNY (B/1-F/1)+-H/2</t>
  </si>
  <si>
    <t>FIZETENDŐ TÁRSASÁGI ADÓ</t>
  </si>
  <si>
    <t>TÁRGYÉVI EREDMÉNY</t>
  </si>
  <si>
    <t>Vállalkozási tevékenység tárgyévi e.(I-J)</t>
  </si>
  <si>
    <t>37.</t>
  </si>
  <si>
    <t>Közhasznú tevékenység tárgyévi pü.e. (A/I.-E/1.-E/4.)</t>
  </si>
  <si>
    <t>Közhasznú tevékenység tárgyévi e.(A/I+A/II)-(E/1+E/2+E/3)</t>
  </si>
  <si>
    <t xml:space="preserve">Egyéb </t>
  </si>
  <si>
    <t>Működés</t>
  </si>
  <si>
    <t>EREDMÉNYKIMUTATÁS</t>
  </si>
  <si>
    <t>06</t>
  </si>
  <si>
    <t>Sorsz.</t>
  </si>
  <si>
    <t>MEGNEVEZÉS</t>
  </si>
  <si>
    <t>Tárgy év</t>
  </si>
  <si>
    <t>2001</t>
  </si>
  <si>
    <t>2002</t>
  </si>
  <si>
    <t>2003</t>
  </si>
  <si>
    <t>MÉRLEG</t>
  </si>
  <si>
    <t>01</t>
  </si>
  <si>
    <t>A. Befektetett eszközök (02+03+04)</t>
  </si>
  <si>
    <t>02</t>
  </si>
  <si>
    <t>03</t>
  </si>
  <si>
    <t xml:space="preserve">II. TÁRGYI ESZKÖZÖK </t>
  </si>
  <si>
    <t>04</t>
  </si>
  <si>
    <t>III. BEFEKTETETT PÉNZÜGYI ESZKÖZÖK</t>
  </si>
  <si>
    <t>05</t>
  </si>
  <si>
    <t>B. Forgóeszközök (06+07+08+09)</t>
  </si>
  <si>
    <t>07</t>
  </si>
  <si>
    <t>08</t>
  </si>
  <si>
    <t xml:space="preserve">III. ÉRTÉKPAPIROK </t>
  </si>
  <si>
    <t>09</t>
  </si>
  <si>
    <t>Átvitel összegeg</t>
  </si>
  <si>
    <t>Pénbevételt nem jelentő bevételek</t>
  </si>
  <si>
    <t>Pénzügyileg rendezett bevételek</t>
  </si>
  <si>
    <r>
      <t xml:space="preserve">KÖZHASZNÚ TEVÉKENYSÉG RÁFORDÍTÁSAI </t>
    </r>
    <r>
      <rPr>
        <b/>
        <sz val="8.5"/>
        <rFont val="MS Sans Serif"/>
        <family val="2"/>
      </rPr>
      <t>(1.-4. sorok)</t>
    </r>
  </si>
  <si>
    <r>
      <t xml:space="preserve">PÉNZBEVÉTELT NEM JELENTŐ BEVÉTELEK </t>
    </r>
    <r>
      <rPr>
        <b/>
        <sz val="8.5"/>
        <rFont val="MS Sans Serif"/>
        <family val="2"/>
      </rPr>
      <t>(A/II.+B/2.)</t>
    </r>
  </si>
  <si>
    <r>
      <t xml:space="preserve">TÉNYLEGES PÉNZBEVÉTELEK </t>
    </r>
    <r>
      <rPr>
        <b/>
        <sz val="8.5"/>
        <rFont val="MS Sans Serif"/>
        <family val="2"/>
      </rPr>
      <t>(A/I.+B/1.)</t>
    </r>
  </si>
  <si>
    <r>
      <t xml:space="preserve">VÁLLALKOZÁSI TEVÉKENYSÉG BEVÉTELE </t>
    </r>
    <r>
      <rPr>
        <b/>
        <sz val="8.5"/>
        <rFont val="MS Sans Serif"/>
        <family val="2"/>
      </rPr>
      <t>(1.-2. sorok)</t>
    </r>
  </si>
  <si>
    <r>
      <t xml:space="preserve">ÖSSZES KÖZHASZNÚ TEVÉKENYSÉG BEVÉTELE </t>
    </r>
    <r>
      <rPr>
        <b/>
        <sz val="8.5"/>
        <rFont val="MS Sans Serif"/>
        <family val="2"/>
      </rPr>
      <t>(I.+II.)</t>
    </r>
  </si>
  <si>
    <r>
      <t xml:space="preserve">Pénzügyileg rendezett bevétel </t>
    </r>
    <r>
      <rPr>
        <sz val="8.5"/>
        <rFont val="MS Sans Serif"/>
        <family val="2"/>
      </rPr>
      <t>(1.-5. sorok)</t>
    </r>
  </si>
  <si>
    <r>
      <t xml:space="preserve">Közhasznú tevékenység tárgyévi pénzügyi eredménye </t>
    </r>
    <r>
      <rPr>
        <sz val="8.5"/>
        <rFont val="MS Sans Serif"/>
        <family val="2"/>
      </rPr>
      <t>(A/I.-E/1.-E/4.)</t>
    </r>
  </si>
  <si>
    <r>
      <t xml:space="preserve">Vállalkozási tevékenység tárgyévi pénzügyi eredménye </t>
    </r>
    <r>
      <rPr>
        <sz val="8.5"/>
        <rFont val="MS Sans Serif"/>
        <family val="2"/>
      </rPr>
      <t>(B/1.-F/1.-F/4.)</t>
    </r>
  </si>
  <si>
    <r>
      <t xml:space="preserve">TÁRGYÉVI PÉNZÓGYI EREDMÉNY </t>
    </r>
    <r>
      <rPr>
        <b/>
        <sz val="8.5"/>
        <rFont val="MS Sans Serif"/>
        <family val="2"/>
      </rPr>
      <t>(+-1+-2)</t>
    </r>
  </si>
  <si>
    <r>
      <t>NEM PÉNZBEN REALIZÁLT EREDMÉNY</t>
    </r>
    <r>
      <rPr>
        <b/>
        <sz val="8.5"/>
        <rFont val="MS Sans Serif"/>
        <family val="2"/>
      </rPr>
      <t xml:space="preserve"> (+-1+-2)</t>
    </r>
  </si>
  <si>
    <r>
      <t xml:space="preserve">Vállalkozási tevékenység nem pénzben real. e. </t>
    </r>
    <r>
      <rPr>
        <sz val="8.5"/>
        <rFont val="MS Sans Serif"/>
        <family val="2"/>
      </rPr>
      <t>(B/2.-F/2.-F/3.)</t>
    </r>
  </si>
  <si>
    <r>
      <t xml:space="preserve">Közhasznú tevékenység nem pénzben real. e. </t>
    </r>
    <r>
      <rPr>
        <sz val="8.5"/>
        <rFont val="MS Sans Serif"/>
        <family val="2"/>
      </rPr>
      <t>(A/II.-E/2.-E/3.)</t>
    </r>
  </si>
  <si>
    <r>
      <t xml:space="preserve">Közhasznú tevékenység tárgyévi eredménye </t>
    </r>
    <r>
      <rPr>
        <sz val="8.5"/>
        <rFont val="MS Sans Serif"/>
        <family val="2"/>
      </rPr>
      <t>(A/I+A/II)-(E/1+E/2+E/3)</t>
    </r>
  </si>
  <si>
    <r>
      <t xml:space="preserve">Vállalkozási tevékenység tárgyévi eredménye </t>
    </r>
    <r>
      <rPr>
        <sz val="8.5"/>
        <rFont val="MS Sans Serif"/>
        <family val="2"/>
      </rPr>
      <t>(I-J)</t>
    </r>
  </si>
  <si>
    <r>
      <t xml:space="preserve">ADÓZÁS ELŐTTI EREDMÉNY </t>
    </r>
    <r>
      <rPr>
        <b/>
        <sz val="8.5"/>
        <rFont val="MS Sans Serif"/>
        <family val="2"/>
      </rPr>
      <t>(B/1-F/1)+-H/2</t>
    </r>
  </si>
  <si>
    <r>
      <t xml:space="preserve">VÁLLALKOZÁSI TEVÉKENYSÉG RÁFORDÍTÁSAI </t>
    </r>
    <r>
      <rPr>
        <b/>
        <sz val="8.5"/>
        <rFont val="MS Sans Serif"/>
        <family val="2"/>
      </rPr>
      <t>(1.-4. sorok)</t>
    </r>
  </si>
  <si>
    <t>ESZKÖZÖK ÖSSZESEN (01+05)</t>
  </si>
  <si>
    <t>V. TÁRGYÉVI EREDMÉNY VÁLLALKOZÁSI EREDMÉNYBŐL</t>
  </si>
  <si>
    <t>I. HOSSZÚ LEJÁRATÚ KÖTELEZETTSÉGEK</t>
  </si>
  <si>
    <t>F. Kötelezettségek (19+20)</t>
  </si>
  <si>
    <t>FORRÁSOK ÖSSZESEN (11+17+18)</t>
  </si>
  <si>
    <t>A szervezet által nyújtott támogatások (pü. rendezett)</t>
  </si>
  <si>
    <t>C. Saját tőke (12-16 sorok)</t>
  </si>
  <si>
    <t>I. INDULÓ TŐKE/JEGYZETT TŐKE</t>
  </si>
  <si>
    <t>c) helyi önkormányzattól</t>
  </si>
  <si>
    <t>32.</t>
  </si>
  <si>
    <t>33.</t>
  </si>
  <si>
    <t>2004</t>
  </si>
  <si>
    <t>2007. December 31.</t>
  </si>
  <si>
    <t>2005</t>
  </si>
  <si>
    <t>2006</t>
  </si>
  <si>
    <t>2007</t>
  </si>
  <si>
    <t>d) társadalombiztosítási</t>
  </si>
  <si>
    <t xml:space="preserve">e) egyéb </t>
  </si>
  <si>
    <t>f) továbbutalási céllal kapott</t>
  </si>
  <si>
    <t>Ebből: továbbutalt támogatás</t>
  </si>
  <si>
    <t>d) társadalambiztosítótól</t>
  </si>
  <si>
    <t>e) egyéb</t>
  </si>
  <si>
    <t>Budapesti Természetbarát Sportszövetség</t>
  </si>
  <si>
    <t>1053 Budapest, Curia u. 3.</t>
  </si>
  <si>
    <t xml:space="preserve">Budapest, 2008. március 31. </t>
  </si>
  <si>
    <t>Főv.Önkorm</t>
  </si>
  <si>
    <t>Működés, sport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</si>
</sst>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Ft&quot;#,##0_);\(&quot;Ft&quot;#,##0\)"/>
    <numFmt numFmtId="165" formatCode="&quot;Ft&quot;#,##0_);[Red]\(&quot;Ft&quot;#,##0\)"/>
    <numFmt numFmtId="166" formatCode="&quot;Ft&quot;#,##0.00_);\(&quot;Ft&quot;#,##0.00\)"/>
    <numFmt numFmtId="167" formatCode="&quot;Ft&quot;#,##0.00_);[Red]\(&quot;Ft&quot;#,##0.00\)"/>
    <numFmt numFmtId="168" formatCode="_(&quot;Ft&quot;* #,##0_);_(&quot;Ft&quot;* \(#,##0\);_(&quot;Ft&quot;* &quot;-&quot;_);_(@_)"/>
    <numFmt numFmtId="169" formatCode="_(* #,##0_);_(* \(#,##0\);_(* &quot;-&quot;_);_(@_)"/>
    <numFmt numFmtId="170" formatCode="_(&quot;Ft&quot;* #,##0.00_);_(&quot;Ft&quot;* \(#,##0.00\);_(&quot;Ft&quot;* &quot;-&quot;??_);_(@_)"/>
    <numFmt numFmtId="171" formatCode="_(* #,##0.00_);_(* \(#,##0.00\);_(* &quot;-&quot;??_);_(@_)"/>
    <numFmt numFmtId="172" formatCode="00"/>
    <numFmt numFmtId="173" formatCode="0.0000"/>
    <numFmt numFmtId="174" formatCode="0.000"/>
    <numFmt numFmtId="175" formatCode="0_ ;[Red]\-0\ "/>
    <numFmt numFmtId="176" formatCode="0.0"/>
  </numFmts>
  <fonts count="22">
    <font>
      <sz val="10"/>
      <name val="Arial CE"/>
      <family val="0"/>
    </font>
    <font>
      <sz val="14"/>
      <name val="Arial CE"/>
      <family val="2"/>
    </font>
    <font>
      <sz val="12"/>
      <name val="Arial CE"/>
      <family val="2"/>
    </font>
    <font>
      <b/>
      <sz val="22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9"/>
      <name val="Arial CE"/>
      <family val="2"/>
    </font>
    <font>
      <sz val="9.5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i/>
      <sz val="10"/>
      <name val="MS Sans Serif"/>
      <family val="2"/>
    </font>
    <font>
      <b/>
      <i/>
      <u val="single"/>
      <sz val="10"/>
      <name val="MS Sans Serif"/>
      <family val="0"/>
    </font>
    <font>
      <b/>
      <sz val="12"/>
      <name val="MS Sans Serif"/>
      <family val="2"/>
    </font>
    <font>
      <b/>
      <sz val="10"/>
      <name val="MS Sans Serif"/>
      <family val="0"/>
    </font>
    <font>
      <sz val="10"/>
      <color indexed="10"/>
      <name val="MS Sans Serif"/>
      <family val="0"/>
    </font>
    <font>
      <b/>
      <sz val="8.5"/>
      <name val="MS Sans Serif"/>
      <family val="2"/>
    </font>
    <font>
      <sz val="8.5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1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3" fontId="0" fillId="0" borderId="4" xfId="0" applyNumberFormat="1" applyFont="1" applyBorder="1" applyAlignment="1">
      <alignment/>
    </xf>
    <xf numFmtId="0" fontId="0" fillId="0" borderId="5" xfId="0" applyFont="1" applyBorder="1" applyAlignment="1">
      <alignment/>
    </xf>
    <xf numFmtId="3" fontId="0" fillId="0" borderId="6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 horizontal="left" vertical="center" indent="8"/>
    </xf>
    <xf numFmtId="0" fontId="6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 wrapText="1"/>
    </xf>
    <xf numFmtId="0" fontId="0" fillId="0" borderId="12" xfId="0" applyBorder="1" applyAlignment="1">
      <alignment horizontal="centerContinuous" vertical="center" wrapText="1"/>
    </xf>
    <xf numFmtId="0" fontId="0" fillId="0" borderId="13" xfId="0" applyBorder="1" applyAlignment="1">
      <alignment horizontal="centerContinuous" vertical="center" wrapText="1"/>
    </xf>
    <xf numFmtId="0" fontId="0" fillId="0" borderId="14" xfId="0" applyBorder="1" applyAlignment="1">
      <alignment horizontal="centerContinuous" vertical="center" wrapText="1"/>
    </xf>
    <xf numFmtId="0" fontId="0" fillId="0" borderId="15" xfId="0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0" fontId="0" fillId="0" borderId="17" xfId="0" applyBorder="1" applyAlignment="1">
      <alignment horizontal="centerContinuous" vertical="center"/>
    </xf>
    <xf numFmtId="0" fontId="0" fillId="0" borderId="18" xfId="0" applyBorder="1" applyAlignment="1">
      <alignment horizontal="centerContinuous" vertical="center"/>
    </xf>
    <xf numFmtId="0" fontId="0" fillId="0" borderId="19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12" xfId="0" applyBorder="1" applyAlignment="1">
      <alignment horizontal="centerContinuous" vertical="center"/>
    </xf>
    <xf numFmtId="0" fontId="6" fillId="0" borderId="12" xfId="0" applyFont="1" applyBorder="1" applyAlignment="1">
      <alignment horizontal="centerContinuous" vertical="center" wrapText="1"/>
    </xf>
    <xf numFmtId="0" fontId="6" fillId="0" borderId="11" xfId="0" applyFont="1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0" fillId="0" borderId="21" xfId="0" applyBorder="1" applyAlignment="1">
      <alignment horizontal="centerContinuous" vertical="center"/>
    </xf>
    <xf numFmtId="0" fontId="0" fillId="0" borderId="22" xfId="0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0" fontId="0" fillId="0" borderId="2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24" xfId="0" applyFont="1" applyBorder="1" applyAlignment="1">
      <alignment horizontal="left" vertical="center" indent="1"/>
    </xf>
    <xf numFmtId="0" fontId="5" fillId="0" borderId="2" xfId="0" applyFont="1" applyBorder="1" applyAlignment="1">
      <alignment horizontal="left" vertical="center"/>
    </xf>
    <xf numFmtId="172" fontId="6" fillId="0" borderId="4" xfId="0" applyNumberFormat="1" applyFont="1" applyBorder="1" applyAlignment="1">
      <alignment vertical="center"/>
    </xf>
    <xf numFmtId="172" fontId="6" fillId="0" borderId="0" xfId="0" applyNumberFormat="1" applyFont="1" applyBorder="1" applyAlignment="1">
      <alignment vertical="center"/>
    </xf>
    <xf numFmtId="0" fontId="0" fillId="0" borderId="25" xfId="0" applyBorder="1" applyAlignment="1">
      <alignment horizontal="centerContinuous" vertical="center"/>
    </xf>
    <xf numFmtId="172" fontId="6" fillId="0" borderId="26" xfId="0" applyNumberFormat="1" applyFont="1" applyBorder="1" applyAlignment="1">
      <alignment vertical="center"/>
    </xf>
    <xf numFmtId="0" fontId="0" fillId="0" borderId="27" xfId="0" applyFont="1" applyBorder="1" applyAlignment="1">
      <alignment horizontal="left" vertical="center" indent="1"/>
    </xf>
    <xf numFmtId="0" fontId="0" fillId="0" borderId="1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1" fontId="6" fillId="0" borderId="28" xfId="0" applyNumberFormat="1" applyFont="1" applyBorder="1" applyAlignment="1">
      <alignment horizontal="right" vertical="center"/>
    </xf>
    <xf numFmtId="172" fontId="6" fillId="0" borderId="6" xfId="0" applyNumberFormat="1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 indent="1"/>
    </xf>
    <xf numFmtId="0" fontId="0" fillId="0" borderId="5" xfId="0" applyFont="1" applyBorder="1" applyAlignment="1">
      <alignment vertical="center"/>
    </xf>
    <xf numFmtId="1" fontId="0" fillId="0" borderId="5" xfId="0" applyNumberFormat="1" applyFont="1" applyBorder="1" applyAlignment="1">
      <alignment vertical="center"/>
    </xf>
    <xf numFmtId="0" fontId="0" fillId="0" borderId="6" xfId="0" applyFont="1" applyBorder="1" applyAlignment="1">
      <alignment vertical="center"/>
    </xf>
    <xf numFmtId="172" fontId="6" fillId="0" borderId="21" xfId="0" applyNumberFormat="1" applyFont="1" applyBorder="1" applyAlignment="1">
      <alignment vertical="center"/>
    </xf>
    <xf numFmtId="0" fontId="0" fillId="0" borderId="22" xfId="0" applyFont="1" applyBorder="1" applyAlignment="1">
      <alignment horizontal="left" vertical="center" indent="1"/>
    </xf>
    <xf numFmtId="0" fontId="5" fillId="0" borderId="23" xfId="0" applyFont="1" applyBorder="1" applyAlignment="1">
      <alignment horizontal="left" vertical="center"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1" fontId="6" fillId="0" borderId="28" xfId="0" applyNumberFormat="1" applyFont="1" applyBorder="1" applyAlignment="1">
      <alignment vertical="center"/>
    </xf>
    <xf numFmtId="172" fontId="6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172" fontId="6" fillId="0" borderId="28" xfId="0" applyNumberFormat="1" applyFont="1" applyBorder="1" applyAlignment="1">
      <alignment vertical="center"/>
    </xf>
    <xf numFmtId="0" fontId="6" fillId="0" borderId="29" xfId="0" applyFont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1" fontId="6" fillId="0" borderId="30" xfId="0" applyNumberFormat="1" applyFont="1" applyBorder="1" applyAlignment="1">
      <alignment vertical="center"/>
    </xf>
    <xf numFmtId="0" fontId="0" fillId="0" borderId="31" xfId="0" applyFont="1" applyBorder="1" applyAlignment="1">
      <alignment/>
    </xf>
    <xf numFmtId="1" fontId="6" fillId="0" borderId="32" xfId="0" applyNumberFormat="1" applyFont="1" applyBorder="1" applyAlignment="1">
      <alignment vertical="center"/>
    </xf>
    <xf numFmtId="1" fontId="6" fillId="0" borderId="20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3" fontId="0" fillId="0" borderId="26" xfId="0" applyNumberFormat="1" applyFont="1" applyBorder="1" applyAlignment="1">
      <alignment vertical="center"/>
    </xf>
    <xf numFmtId="3" fontId="0" fillId="0" borderId="6" xfId="0" applyNumberFormat="1" applyFont="1" applyBorder="1" applyAlignment="1">
      <alignment vertical="center"/>
    </xf>
    <xf numFmtId="3" fontId="0" fillId="0" borderId="21" xfId="0" applyNumberFormat="1" applyFont="1" applyBorder="1" applyAlignment="1">
      <alignment/>
    </xf>
    <xf numFmtId="3" fontId="0" fillId="0" borderId="21" xfId="0" applyNumberFormat="1" applyFont="1" applyBorder="1" applyAlignment="1">
      <alignment vertical="center"/>
    </xf>
    <xf numFmtId="3" fontId="0" fillId="0" borderId="26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2" xfId="0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6" fillId="0" borderId="5" xfId="0" applyFont="1" applyBorder="1" applyAlignment="1">
      <alignment horizontal="right"/>
    </xf>
    <xf numFmtId="3" fontId="6" fillId="0" borderId="6" xfId="0" applyNumberFormat="1" applyFont="1" applyBorder="1" applyAlignment="1">
      <alignment vertical="center"/>
    </xf>
    <xf numFmtId="3" fontId="6" fillId="0" borderId="6" xfId="0" applyNumberFormat="1" applyFont="1" applyBorder="1" applyAlignment="1">
      <alignment/>
    </xf>
    <xf numFmtId="3" fontId="6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 horizontal="centerContinuous" vertical="center"/>
    </xf>
    <xf numFmtId="0" fontId="0" fillId="0" borderId="26" xfId="0" applyBorder="1" applyAlignment="1">
      <alignment horizontal="centerContinuous" vertical="center"/>
    </xf>
    <xf numFmtId="0" fontId="0" fillId="0" borderId="14" xfId="0" applyBorder="1" applyAlignment="1">
      <alignment/>
    </xf>
    <xf numFmtId="0" fontId="6" fillId="0" borderId="26" xfId="0" applyFont="1" applyBorder="1" applyAlignment="1">
      <alignment vertical="center"/>
    </xf>
    <xf numFmtId="0" fontId="0" fillId="0" borderId="26" xfId="0" applyFont="1" applyBorder="1" applyAlignment="1">
      <alignment/>
    </xf>
    <xf numFmtId="3" fontId="0" fillId="0" borderId="26" xfId="0" applyNumberFormat="1" applyFont="1" applyBorder="1" applyAlignment="1">
      <alignment/>
    </xf>
    <xf numFmtId="0" fontId="6" fillId="0" borderId="30" xfId="0" applyFont="1" applyBorder="1" applyAlignment="1">
      <alignment horizontal="right" vertical="center"/>
    </xf>
    <xf numFmtId="0" fontId="0" fillId="0" borderId="33" xfId="0" applyBorder="1" applyAlignment="1">
      <alignment/>
    </xf>
    <xf numFmtId="0" fontId="0" fillId="0" borderId="3" xfId="0" applyBorder="1" applyAlignment="1">
      <alignment/>
    </xf>
    <xf numFmtId="0" fontId="0" fillId="0" borderId="25" xfId="0" applyBorder="1" applyAlignment="1">
      <alignment/>
    </xf>
    <xf numFmtId="0" fontId="0" fillId="2" borderId="0" xfId="0" applyNumberFormat="1" applyFill="1" applyAlignment="1">
      <alignment horizontal="right"/>
    </xf>
    <xf numFmtId="0" fontId="2" fillId="0" borderId="0" xfId="0" applyFont="1" applyBorder="1" applyAlignment="1">
      <alignment horizontal="centerContinuous"/>
    </xf>
    <xf numFmtId="0" fontId="6" fillId="0" borderId="6" xfId="0" applyFont="1" applyBorder="1" applyAlignment="1">
      <alignment horizontal="right"/>
    </xf>
    <xf numFmtId="172" fontId="6" fillId="0" borderId="28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vertical="center"/>
    </xf>
    <xf numFmtId="1" fontId="6" fillId="0" borderId="15" xfId="0" applyNumberFormat="1" applyFont="1" applyBorder="1" applyAlignment="1">
      <alignment vertical="center"/>
    </xf>
    <xf numFmtId="172" fontId="6" fillId="0" borderId="16" xfId="0" applyNumberFormat="1" applyFont="1" applyBorder="1" applyAlignment="1">
      <alignment vertical="center"/>
    </xf>
    <xf numFmtId="0" fontId="0" fillId="0" borderId="17" xfId="0" applyFont="1" applyBorder="1" applyAlignment="1">
      <alignment horizontal="left" vertical="center" indent="1"/>
    </xf>
    <xf numFmtId="0" fontId="0" fillId="0" borderId="18" xfId="0" applyFont="1" applyBorder="1" applyAlignment="1">
      <alignment/>
    </xf>
    <xf numFmtId="0" fontId="0" fillId="0" borderId="16" xfId="0" applyFont="1" applyBorder="1" applyAlignment="1">
      <alignment vertical="center"/>
    </xf>
    <xf numFmtId="3" fontId="0" fillId="0" borderId="16" xfId="0" applyNumberFormat="1" applyFont="1" applyBorder="1" applyAlignment="1">
      <alignment/>
    </xf>
    <xf numFmtId="3" fontId="0" fillId="0" borderId="16" xfId="0" applyNumberFormat="1" applyFont="1" applyBorder="1" applyAlignment="1">
      <alignment vertical="center"/>
    </xf>
    <xf numFmtId="0" fontId="0" fillId="0" borderId="19" xfId="0" applyFont="1" applyBorder="1" applyAlignment="1">
      <alignment/>
    </xf>
    <xf numFmtId="0" fontId="0" fillId="0" borderId="34" xfId="0" applyFont="1" applyBorder="1" applyAlignment="1">
      <alignment vertical="center"/>
    </xf>
    <xf numFmtId="0" fontId="0" fillId="0" borderId="34" xfId="0" applyFont="1" applyBorder="1" applyAlignment="1">
      <alignment/>
    </xf>
    <xf numFmtId="1" fontId="0" fillId="0" borderId="30" xfId="0" applyNumberFormat="1" applyFont="1" applyBorder="1" applyAlignment="1">
      <alignment horizontal="right" vertical="center"/>
    </xf>
    <xf numFmtId="1" fontId="0" fillId="0" borderId="32" xfId="0" applyNumberFormat="1" applyFont="1" applyBorder="1" applyAlignment="1">
      <alignment horizontal="right" vertical="center"/>
    </xf>
    <xf numFmtId="1" fontId="0" fillId="0" borderId="20" xfId="0" applyNumberFormat="1" applyFont="1" applyBorder="1" applyAlignment="1">
      <alignment horizontal="right" vertical="center"/>
    </xf>
    <xf numFmtId="172" fontId="0" fillId="0" borderId="26" xfId="0" applyNumberFormat="1" applyFont="1" applyBorder="1" applyAlignment="1">
      <alignment vertical="center"/>
    </xf>
    <xf numFmtId="172" fontId="0" fillId="0" borderId="4" xfId="0" applyNumberFormat="1" applyFont="1" applyBorder="1" applyAlignment="1">
      <alignment vertical="center"/>
    </xf>
    <xf numFmtId="172" fontId="0" fillId="0" borderId="21" xfId="0" applyNumberFormat="1" applyFont="1" applyBorder="1" applyAlignment="1">
      <alignment vertical="center"/>
    </xf>
    <xf numFmtId="0" fontId="8" fillId="0" borderId="27" xfId="0" applyFont="1" applyBorder="1" applyAlignment="1">
      <alignment horizontal="left" vertical="center" indent="1"/>
    </xf>
    <xf numFmtId="0" fontId="8" fillId="0" borderId="29" xfId="0" applyFont="1" applyBorder="1" applyAlignment="1">
      <alignment horizontal="left" vertical="center" indent="1"/>
    </xf>
    <xf numFmtId="1" fontId="0" fillId="0" borderId="35" xfId="0" applyNumberFormat="1" applyFont="1" applyBorder="1" applyAlignment="1">
      <alignment horizontal="right" vertical="center"/>
    </xf>
    <xf numFmtId="172" fontId="0" fillId="0" borderId="36" xfId="0" applyNumberFormat="1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7" xfId="0" applyFont="1" applyBorder="1" applyAlignment="1">
      <alignment/>
    </xf>
    <xf numFmtId="0" fontId="0" fillId="0" borderId="36" xfId="0" applyFont="1" applyBorder="1" applyAlignment="1">
      <alignment vertical="center"/>
    </xf>
    <xf numFmtId="1" fontId="0" fillId="0" borderId="15" xfId="0" applyNumberFormat="1" applyFont="1" applyBorder="1" applyAlignment="1">
      <alignment horizontal="right" vertical="center"/>
    </xf>
    <xf numFmtId="172" fontId="0" fillId="0" borderId="16" xfId="0" applyNumberFormat="1" applyFont="1" applyBorder="1" applyAlignment="1">
      <alignment vertical="center"/>
    </xf>
    <xf numFmtId="3" fontId="6" fillId="0" borderId="26" xfId="0" applyNumberFormat="1" applyFont="1" applyBorder="1" applyAlignment="1">
      <alignment horizontal="centerContinuous" vertical="center"/>
    </xf>
    <xf numFmtId="0" fontId="0" fillId="0" borderId="17" xfId="0" applyFont="1" applyBorder="1" applyAlignment="1">
      <alignment horizontal="left" vertical="center" indent="4"/>
    </xf>
    <xf numFmtId="0" fontId="6" fillId="0" borderId="27" xfId="0" applyFont="1" applyBorder="1" applyAlignment="1">
      <alignment horizontal="left" vertical="center" indent="1"/>
    </xf>
    <xf numFmtId="1" fontId="6" fillId="0" borderId="30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left" vertical="center"/>
    </xf>
    <xf numFmtId="0" fontId="6" fillId="0" borderId="28" xfId="0" applyFont="1" applyBorder="1" applyAlignment="1">
      <alignment horizontal="right" vertical="center"/>
    </xf>
    <xf numFmtId="0" fontId="6" fillId="0" borderId="6" xfId="0" applyFont="1" applyBorder="1" applyAlignment="1">
      <alignment vertical="center"/>
    </xf>
    <xf numFmtId="0" fontId="0" fillId="0" borderId="5" xfId="0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3" fontId="6" fillId="0" borderId="6" xfId="0" applyNumberFormat="1" applyFont="1" applyBorder="1" applyAlignment="1">
      <alignment horizontal="centerContinuous" vertical="center"/>
    </xf>
    <xf numFmtId="0" fontId="0" fillId="0" borderId="37" xfId="0" applyBorder="1" applyAlignment="1">
      <alignment/>
    </xf>
    <xf numFmtId="172" fontId="6" fillId="0" borderId="5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 horizontal="centerContinuous"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9" xfId="0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 horizontal="centerContinuous"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Alignment="1" quotePrefix="1">
      <alignment/>
    </xf>
    <xf numFmtId="1" fontId="0" fillId="0" borderId="41" xfId="0" applyNumberFormat="1" applyFont="1" applyBorder="1" applyAlignment="1">
      <alignment horizontal="right" vertical="center"/>
    </xf>
    <xf numFmtId="172" fontId="0" fillId="0" borderId="44" xfId="0" applyNumberFormat="1" applyFont="1" applyBorder="1" applyAlignment="1">
      <alignment vertical="center"/>
    </xf>
    <xf numFmtId="0" fontId="0" fillId="0" borderId="45" xfId="0" applyFont="1" applyBorder="1" applyAlignment="1">
      <alignment horizontal="left" vertical="center" indent="1"/>
    </xf>
    <xf numFmtId="0" fontId="0" fillId="0" borderId="44" xfId="0" applyFont="1" applyBorder="1" applyAlignment="1">
      <alignment vertical="center"/>
    </xf>
    <xf numFmtId="1" fontId="6" fillId="0" borderId="41" xfId="0" applyNumberFormat="1" applyFont="1" applyBorder="1" applyAlignment="1">
      <alignment horizontal="right" vertical="center"/>
    </xf>
    <xf numFmtId="172" fontId="6" fillId="0" borderId="44" xfId="0" applyNumberFormat="1" applyFont="1" applyBorder="1" applyAlignment="1">
      <alignment vertical="center"/>
    </xf>
    <xf numFmtId="0" fontId="6" fillId="0" borderId="45" xfId="0" applyFont="1" applyBorder="1" applyAlignment="1">
      <alignment horizontal="left" vertical="center"/>
    </xf>
    <xf numFmtId="0" fontId="6" fillId="0" borderId="3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4" fillId="0" borderId="1" xfId="0" applyFont="1" applyBorder="1" applyAlignment="1">
      <alignment/>
    </xf>
    <xf numFmtId="0" fontId="10" fillId="0" borderId="1" xfId="0" applyFont="1" applyBorder="1" applyAlignment="1">
      <alignment/>
    </xf>
    <xf numFmtId="3" fontId="0" fillId="0" borderId="42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4" fillId="0" borderId="1" xfId="0" applyFont="1" applyBorder="1" applyAlignment="1">
      <alignment horizontal="left"/>
    </xf>
    <xf numFmtId="1" fontId="12" fillId="0" borderId="0" xfId="19" applyNumberFormat="1" applyAlignment="1">
      <alignment horizontal="left"/>
      <protection/>
    </xf>
    <xf numFmtId="1" fontId="12" fillId="0" borderId="0" xfId="19" applyNumberFormat="1">
      <alignment/>
      <protection/>
    </xf>
    <xf numFmtId="3" fontId="12" fillId="0" borderId="0" xfId="19" applyNumberFormat="1">
      <alignment/>
      <protection/>
    </xf>
    <xf numFmtId="0" fontId="12" fillId="0" borderId="0" xfId="19">
      <alignment/>
      <protection/>
    </xf>
    <xf numFmtId="0" fontId="12" fillId="0" borderId="0" xfId="19" applyAlignment="1">
      <alignment horizontal="center"/>
      <protection/>
    </xf>
    <xf numFmtId="0" fontId="16" fillId="0" borderId="0" xfId="19" applyFont="1" applyAlignment="1">
      <alignment horizontal="centerContinuous"/>
      <protection/>
    </xf>
    <xf numFmtId="49" fontId="17" fillId="0" borderId="0" xfId="19" applyNumberFormat="1" applyFont="1" applyAlignment="1">
      <alignment horizontal="center"/>
      <protection/>
    </xf>
    <xf numFmtId="49" fontId="17" fillId="0" borderId="0" xfId="19" applyNumberFormat="1" applyFont="1" applyAlignment="1">
      <alignment horizontal="right"/>
      <protection/>
    </xf>
    <xf numFmtId="1" fontId="18" fillId="0" borderId="0" xfId="19" applyNumberFormat="1" applyFont="1" applyAlignment="1">
      <alignment horizontal="center"/>
      <protection/>
    </xf>
    <xf numFmtId="3" fontId="18" fillId="0" borderId="0" xfId="19" applyNumberFormat="1" applyFont="1" applyAlignment="1">
      <alignment horizontal="center"/>
      <protection/>
    </xf>
    <xf numFmtId="1" fontId="18" fillId="0" borderId="10" xfId="19" applyNumberFormat="1" applyFont="1" applyBorder="1">
      <alignment/>
      <protection/>
    </xf>
    <xf numFmtId="3" fontId="12" fillId="0" borderId="10" xfId="19" applyNumberFormat="1" applyFont="1" applyBorder="1">
      <alignment/>
      <protection/>
    </xf>
    <xf numFmtId="1" fontId="18" fillId="0" borderId="0" xfId="19" applyNumberFormat="1" applyFont="1" applyBorder="1">
      <alignment/>
      <protection/>
    </xf>
    <xf numFmtId="3" fontId="12" fillId="0" borderId="46" xfId="19" applyNumberFormat="1" applyFont="1" applyBorder="1">
      <alignment/>
      <protection/>
    </xf>
    <xf numFmtId="3" fontId="12" fillId="0" borderId="47" xfId="19" applyNumberFormat="1" applyFont="1" applyBorder="1">
      <alignment/>
      <protection/>
    </xf>
    <xf numFmtId="3" fontId="12" fillId="0" borderId="48" xfId="19" applyNumberFormat="1" applyFont="1" applyBorder="1">
      <alignment/>
      <protection/>
    </xf>
    <xf numFmtId="1" fontId="12" fillId="0" borderId="28" xfId="19" applyNumberFormat="1" applyBorder="1" applyAlignment="1">
      <alignment horizontal="center"/>
      <protection/>
    </xf>
    <xf numFmtId="3" fontId="18" fillId="0" borderId="10" xfId="19" applyNumberFormat="1" applyFont="1" applyBorder="1">
      <alignment/>
      <protection/>
    </xf>
    <xf numFmtId="1" fontId="12" fillId="0" borderId="0" xfId="19" applyNumberFormat="1" applyBorder="1" applyAlignment="1">
      <alignment horizontal="center"/>
      <protection/>
    </xf>
    <xf numFmtId="1" fontId="12" fillId="0" borderId="0" xfId="19" applyNumberFormat="1" applyBorder="1">
      <alignment/>
      <protection/>
    </xf>
    <xf numFmtId="3" fontId="15" fillId="0" borderId="0" xfId="19" applyNumberFormat="1" applyFont="1" applyBorder="1">
      <alignment/>
      <protection/>
    </xf>
    <xf numFmtId="3" fontId="18" fillId="0" borderId="7" xfId="19" applyNumberFormat="1" applyFont="1" applyBorder="1">
      <alignment/>
      <protection/>
    </xf>
    <xf numFmtId="1" fontId="12" fillId="0" borderId="32" xfId="19" applyNumberFormat="1" applyBorder="1" applyAlignment="1">
      <alignment horizontal="center"/>
      <protection/>
    </xf>
    <xf numFmtId="1" fontId="12" fillId="0" borderId="46" xfId="19" applyNumberFormat="1" applyBorder="1">
      <alignment/>
      <protection/>
    </xf>
    <xf numFmtId="3" fontId="12" fillId="0" borderId="3" xfId="19" applyNumberFormat="1" applyFont="1" applyBorder="1">
      <alignment/>
      <protection/>
    </xf>
    <xf numFmtId="3" fontId="12" fillId="0" borderId="3" xfId="19" applyNumberFormat="1" applyFont="1" applyFill="1" applyBorder="1">
      <alignment/>
      <protection/>
    </xf>
    <xf numFmtId="49" fontId="12" fillId="0" borderId="32" xfId="19" applyNumberFormat="1" applyBorder="1" applyAlignment="1">
      <alignment horizontal="center"/>
      <protection/>
    </xf>
    <xf numFmtId="49" fontId="12" fillId="0" borderId="28" xfId="19" applyNumberFormat="1" applyBorder="1" applyAlignment="1">
      <alignment horizontal="center"/>
      <protection/>
    </xf>
    <xf numFmtId="3" fontId="12" fillId="0" borderId="0" xfId="19" applyNumberFormat="1" applyFont="1" applyBorder="1">
      <alignment/>
      <protection/>
    </xf>
    <xf numFmtId="3" fontId="12" fillId="0" borderId="25" xfId="19" applyNumberFormat="1" applyFont="1" applyBorder="1">
      <alignment/>
      <protection/>
    </xf>
    <xf numFmtId="3" fontId="12" fillId="0" borderId="25" xfId="19" applyNumberFormat="1" applyFont="1" applyFill="1" applyBorder="1">
      <alignment/>
      <protection/>
    </xf>
    <xf numFmtId="3" fontId="15" fillId="0" borderId="7" xfId="19" applyNumberFormat="1" applyFont="1" applyBorder="1">
      <alignment/>
      <protection/>
    </xf>
    <xf numFmtId="1" fontId="12" fillId="0" borderId="0" xfId="19" applyNumberFormat="1" applyAlignment="1">
      <alignment horizontal="center"/>
      <protection/>
    </xf>
    <xf numFmtId="1" fontId="18" fillId="0" borderId="8" xfId="19" applyNumberFormat="1" applyFont="1" applyBorder="1">
      <alignment/>
      <protection/>
    </xf>
    <xf numFmtId="1" fontId="12" fillId="0" borderId="49" xfId="19" applyNumberFormat="1" applyBorder="1" applyAlignment="1">
      <alignment horizontal="center"/>
      <protection/>
    </xf>
    <xf numFmtId="3" fontId="12" fillId="0" borderId="50" xfId="19" applyNumberFormat="1" applyBorder="1">
      <alignment/>
      <protection/>
    </xf>
    <xf numFmtId="3" fontId="12" fillId="0" borderId="14" xfId="19" applyNumberFormat="1" applyBorder="1">
      <alignment/>
      <protection/>
    </xf>
    <xf numFmtId="3" fontId="12" fillId="0" borderId="51" xfId="19" applyNumberFormat="1" applyFill="1" applyBorder="1">
      <alignment/>
      <protection/>
    </xf>
    <xf numFmtId="1" fontId="12" fillId="0" borderId="52" xfId="19" applyNumberFormat="1" applyBorder="1" applyAlignment="1">
      <alignment horizontal="center"/>
      <protection/>
    </xf>
    <xf numFmtId="3" fontId="12" fillId="0" borderId="53" xfId="19" applyNumberFormat="1" applyBorder="1">
      <alignment/>
      <protection/>
    </xf>
    <xf numFmtId="3" fontId="12" fillId="0" borderId="33" xfId="19" applyNumberFormat="1" applyBorder="1">
      <alignment/>
      <protection/>
    </xf>
    <xf numFmtId="3" fontId="12" fillId="0" borderId="42" xfId="19" applyNumberFormat="1" applyFill="1" applyBorder="1">
      <alignment/>
      <protection/>
    </xf>
    <xf numFmtId="1" fontId="12" fillId="0" borderId="54" xfId="19" applyNumberFormat="1" applyBorder="1" applyAlignment="1">
      <alignment horizontal="center"/>
      <protection/>
    </xf>
    <xf numFmtId="3" fontId="12" fillId="0" borderId="55" xfId="19" applyNumberFormat="1" applyBorder="1">
      <alignment/>
      <protection/>
    </xf>
    <xf numFmtId="3" fontId="12" fillId="0" borderId="3" xfId="19" applyNumberFormat="1" applyBorder="1">
      <alignment/>
      <protection/>
    </xf>
    <xf numFmtId="1" fontId="12" fillId="0" borderId="56" xfId="19" applyNumberFormat="1" applyBorder="1">
      <alignment/>
      <protection/>
    </xf>
    <xf numFmtId="3" fontId="18" fillId="0" borderId="7" xfId="19" applyNumberFormat="1" applyFont="1" applyFill="1" applyBorder="1">
      <alignment/>
      <protection/>
    </xf>
    <xf numFmtId="3" fontId="19" fillId="0" borderId="0" xfId="19" applyNumberFormat="1" applyFont="1">
      <alignment/>
      <protection/>
    </xf>
    <xf numFmtId="3" fontId="0" fillId="0" borderId="57" xfId="0" applyNumberFormat="1" applyBorder="1" applyAlignment="1">
      <alignment/>
    </xf>
    <xf numFmtId="1" fontId="12" fillId="0" borderId="10" xfId="19" applyNumberFormat="1" applyFont="1" applyBorder="1">
      <alignment/>
      <protection/>
    </xf>
    <xf numFmtId="1" fontId="12" fillId="0" borderId="58" xfId="19" applyNumberFormat="1" applyFont="1" applyBorder="1">
      <alignment/>
      <protection/>
    </xf>
    <xf numFmtId="1" fontId="12" fillId="0" borderId="47" xfId="19" applyNumberFormat="1" applyFont="1" applyBorder="1">
      <alignment/>
      <protection/>
    </xf>
    <xf numFmtId="1" fontId="12" fillId="0" borderId="46" xfId="19" applyNumberFormat="1" applyFont="1" applyBorder="1">
      <alignment/>
      <protection/>
    </xf>
    <xf numFmtId="1" fontId="12" fillId="0" borderId="59" xfId="19" applyNumberFormat="1" applyFont="1" applyBorder="1">
      <alignment/>
      <protection/>
    </xf>
    <xf numFmtId="1" fontId="12" fillId="0" borderId="46" xfId="19" applyNumberFormat="1" applyFont="1" applyBorder="1" applyAlignment="1">
      <alignment horizontal="left" indent="1"/>
      <protection/>
    </xf>
    <xf numFmtId="1" fontId="12" fillId="0" borderId="48" xfId="19" applyNumberFormat="1" applyFont="1" applyBorder="1">
      <alignment/>
      <protection/>
    </xf>
    <xf numFmtId="1" fontId="18" fillId="0" borderId="8" xfId="19" applyNumberFormat="1" applyFont="1" applyBorder="1" applyAlignment="1">
      <alignment horizontal="center"/>
      <protection/>
    </xf>
    <xf numFmtId="1" fontId="18" fillId="0" borderId="10" xfId="19" applyNumberFormat="1" applyFont="1" applyBorder="1">
      <alignment/>
      <protection/>
    </xf>
    <xf numFmtId="1" fontId="12" fillId="0" borderId="8" xfId="19" applyNumberFormat="1" applyFont="1" applyBorder="1" applyAlignment="1">
      <alignment horizontal="center"/>
      <protection/>
    </xf>
    <xf numFmtId="1" fontId="18" fillId="0" borderId="49" xfId="19" applyNumberFormat="1" applyFont="1" applyBorder="1" applyAlignment="1">
      <alignment horizontal="center"/>
      <protection/>
    </xf>
    <xf numFmtId="1" fontId="18" fillId="0" borderId="60" xfId="19" applyNumberFormat="1" applyFont="1" applyBorder="1">
      <alignment/>
      <protection/>
    </xf>
    <xf numFmtId="3" fontId="18" fillId="0" borderId="60" xfId="19" applyNumberFormat="1" applyFont="1" applyBorder="1">
      <alignment/>
      <protection/>
    </xf>
    <xf numFmtId="1" fontId="12" fillId="0" borderId="54" xfId="19" applyNumberFormat="1" applyFont="1" applyBorder="1" applyAlignment="1">
      <alignment horizontal="center"/>
      <protection/>
    </xf>
    <xf numFmtId="1" fontId="12" fillId="0" borderId="61" xfId="19" applyNumberFormat="1" applyFont="1" applyBorder="1" applyAlignment="1">
      <alignment horizontal="center"/>
      <protection/>
    </xf>
    <xf numFmtId="1" fontId="12" fillId="0" borderId="52" xfId="19" applyNumberFormat="1" applyFont="1" applyBorder="1" applyAlignment="1">
      <alignment horizontal="center"/>
      <protection/>
    </xf>
    <xf numFmtId="1" fontId="12" fillId="0" borderId="62" xfId="19" applyNumberFormat="1" applyFont="1" applyBorder="1" applyAlignment="1">
      <alignment horizontal="center"/>
      <protection/>
    </xf>
    <xf numFmtId="3" fontId="12" fillId="0" borderId="56" xfId="19" applyNumberFormat="1" applyFont="1" applyBorder="1">
      <alignment/>
      <protection/>
    </xf>
    <xf numFmtId="1" fontId="12" fillId="0" borderId="10" xfId="19" applyNumberFormat="1" applyFont="1" applyBorder="1">
      <alignment/>
      <protection/>
    </xf>
    <xf numFmtId="1" fontId="12" fillId="0" borderId="60" xfId="19" applyNumberFormat="1" applyFont="1" applyBorder="1">
      <alignment/>
      <protection/>
    </xf>
    <xf numFmtId="1" fontId="12" fillId="0" borderId="47" xfId="19" applyNumberFormat="1" applyFont="1" applyBorder="1">
      <alignment/>
      <protection/>
    </xf>
    <xf numFmtId="1" fontId="12" fillId="0" borderId="46" xfId="19" applyNumberFormat="1" applyFont="1" applyBorder="1">
      <alignment/>
      <protection/>
    </xf>
    <xf numFmtId="49" fontId="12" fillId="0" borderId="34" xfId="19" applyNumberFormat="1" applyBorder="1" applyAlignment="1">
      <alignment horizontal="center"/>
      <protection/>
    </xf>
    <xf numFmtId="1" fontId="12" fillId="0" borderId="34" xfId="19" applyNumberFormat="1" applyBorder="1">
      <alignment/>
      <protection/>
    </xf>
    <xf numFmtId="3" fontId="12" fillId="0" borderId="34" xfId="19" applyNumberFormat="1" applyFont="1" applyBorder="1">
      <alignment/>
      <protection/>
    </xf>
    <xf numFmtId="3" fontId="12" fillId="0" borderId="34" xfId="19" applyNumberFormat="1" applyFont="1" applyFill="1" applyBorder="1">
      <alignment/>
      <protection/>
    </xf>
    <xf numFmtId="49" fontId="12" fillId="0" borderId="15" xfId="19" applyNumberFormat="1" applyBorder="1" applyAlignment="1">
      <alignment horizontal="center"/>
      <protection/>
    </xf>
    <xf numFmtId="3" fontId="12" fillId="0" borderId="19" xfId="19" applyNumberFormat="1" applyFont="1" applyBorder="1">
      <alignment/>
      <protection/>
    </xf>
    <xf numFmtId="3" fontId="12" fillId="0" borderId="19" xfId="19" applyNumberFormat="1" applyFont="1" applyFill="1" applyBorder="1">
      <alignment/>
      <protection/>
    </xf>
    <xf numFmtId="1" fontId="12" fillId="0" borderId="5" xfId="19" applyNumberFormat="1" applyBorder="1" applyAlignment="1">
      <alignment horizontal="center"/>
      <protection/>
    </xf>
    <xf numFmtId="1" fontId="18" fillId="0" borderId="5" xfId="19" applyNumberFormat="1" applyFont="1" applyBorder="1">
      <alignment/>
      <protection/>
    </xf>
    <xf numFmtId="3" fontId="18" fillId="0" borderId="5" xfId="19" applyNumberFormat="1" applyFont="1" applyBorder="1">
      <alignment/>
      <protection/>
    </xf>
    <xf numFmtId="3" fontId="18" fillId="0" borderId="5" xfId="19" applyNumberFormat="1" applyFont="1" applyFill="1" applyBorder="1">
      <alignment/>
      <protection/>
    </xf>
    <xf numFmtId="0" fontId="0" fillId="0" borderId="31" xfId="0" applyBorder="1" applyAlignment="1">
      <alignment/>
    </xf>
    <xf numFmtId="3" fontId="0" fillId="0" borderId="63" xfId="0" applyNumberFormat="1" applyFont="1" applyBorder="1" applyAlignment="1">
      <alignment/>
    </xf>
    <xf numFmtId="3" fontId="0" fillId="0" borderId="63" xfId="0" applyNumberFormat="1" applyFont="1" applyBorder="1" applyAlignment="1">
      <alignment vertical="center"/>
    </xf>
    <xf numFmtId="3" fontId="18" fillId="0" borderId="14" xfId="19" applyNumberFormat="1" applyFont="1" applyBorder="1">
      <alignment/>
      <protection/>
    </xf>
    <xf numFmtId="3" fontId="18" fillId="0" borderId="7" xfId="19" applyNumberFormat="1" applyFont="1" applyBorder="1">
      <alignment/>
      <protection/>
    </xf>
    <xf numFmtId="3" fontId="12" fillId="0" borderId="33" xfId="19" applyNumberFormat="1" applyFont="1" applyBorder="1">
      <alignment/>
      <protection/>
    </xf>
    <xf numFmtId="3" fontId="12" fillId="0" borderId="33" xfId="19" applyNumberFormat="1" applyFont="1" applyFill="1" applyBorder="1">
      <alignment/>
      <protection/>
    </xf>
    <xf numFmtId="3" fontId="12" fillId="0" borderId="7" xfId="19" applyNumberFormat="1" applyFont="1" applyFill="1" applyBorder="1">
      <alignment/>
      <protection/>
    </xf>
    <xf numFmtId="3" fontId="18" fillId="0" borderId="7" xfId="19" applyNumberFormat="1" applyFont="1" applyFill="1" applyBorder="1">
      <alignment/>
      <protection/>
    </xf>
    <xf numFmtId="3" fontId="12" fillId="0" borderId="46" xfId="19" applyNumberFormat="1" applyFont="1" applyFill="1" applyBorder="1">
      <alignment/>
      <protection/>
    </xf>
    <xf numFmtId="3" fontId="12" fillId="0" borderId="48" xfId="19" applyNumberFormat="1" applyFont="1" applyFill="1" applyBorder="1">
      <alignment/>
      <protection/>
    </xf>
    <xf numFmtId="3" fontId="12" fillId="0" borderId="47" xfId="19" applyNumberFormat="1" applyFont="1" applyFill="1" applyBorder="1">
      <alignment/>
      <protection/>
    </xf>
    <xf numFmtId="3" fontId="12" fillId="0" borderId="10" xfId="19" applyNumberFormat="1" applyFont="1" applyFill="1" applyBorder="1">
      <alignment/>
      <protection/>
    </xf>
    <xf numFmtId="3" fontId="18" fillId="0" borderId="10" xfId="19" applyNumberFormat="1" applyFont="1" applyFill="1" applyBorder="1">
      <alignment/>
      <protection/>
    </xf>
    <xf numFmtId="49" fontId="12" fillId="0" borderId="0" xfId="20" applyNumberFormat="1" applyFont="1" applyAlignment="1">
      <alignment horizontal="center"/>
      <protection/>
    </xf>
    <xf numFmtId="1" fontId="0" fillId="0" borderId="40" xfId="0" applyNumberFormat="1" applyFont="1" applyBorder="1" applyAlignment="1">
      <alignment horizontal="right" vertical="center"/>
    </xf>
    <xf numFmtId="172" fontId="0" fillId="0" borderId="63" xfId="0" applyNumberFormat="1" applyFont="1" applyBorder="1" applyAlignment="1">
      <alignment vertical="center"/>
    </xf>
    <xf numFmtId="0" fontId="0" fillId="0" borderId="63" xfId="0" applyFont="1" applyBorder="1" applyAlignment="1">
      <alignment vertical="center"/>
    </xf>
    <xf numFmtId="0" fontId="0" fillId="0" borderId="11" xfId="0" applyFont="1" applyBorder="1" applyAlignment="1">
      <alignment horizontal="left" vertical="center" inden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vertical="center"/>
    </xf>
    <xf numFmtId="3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 vertical="center"/>
    </xf>
    <xf numFmtId="1" fontId="0" fillId="0" borderId="64" xfId="0" applyNumberFormat="1" applyFont="1" applyBorder="1" applyAlignment="1">
      <alignment horizontal="right" vertical="center"/>
    </xf>
    <xf numFmtId="172" fontId="0" fillId="0" borderId="13" xfId="0" applyNumberFormat="1" applyFont="1" applyBorder="1" applyAlignment="1">
      <alignment vertical="center"/>
    </xf>
    <xf numFmtId="3" fontId="0" fillId="0" borderId="24" xfId="0" applyNumberFormat="1" applyFont="1" applyBorder="1" applyAlignment="1">
      <alignment horizontal="right" vertical="center"/>
    </xf>
    <xf numFmtId="3" fontId="0" fillId="0" borderId="5" xfId="0" applyNumberFormat="1" applyBorder="1" applyAlignment="1">
      <alignment/>
    </xf>
    <xf numFmtId="3" fontId="12" fillId="0" borderId="60" xfId="19" applyNumberFormat="1" applyFont="1" applyFill="1" applyBorder="1">
      <alignment/>
      <protection/>
    </xf>
    <xf numFmtId="3" fontId="12" fillId="0" borderId="56" xfId="19" applyNumberFormat="1" applyFont="1" applyFill="1" applyBorder="1">
      <alignment/>
      <protection/>
    </xf>
    <xf numFmtId="3" fontId="12" fillId="0" borderId="60" xfId="19" applyNumberFormat="1" applyFont="1" applyBorder="1">
      <alignment/>
      <protection/>
    </xf>
    <xf numFmtId="1" fontId="15" fillId="0" borderId="0" xfId="19" applyNumberFormat="1" applyFont="1" applyAlignment="1">
      <alignment horizontal="center"/>
      <protection/>
    </xf>
    <xf numFmtId="1" fontId="15" fillId="0" borderId="34" xfId="19" applyNumberFormat="1" applyFont="1" applyBorder="1" applyAlignment="1">
      <alignment horizontal="center"/>
      <protection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6" fillId="0" borderId="6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3" fontId="6" fillId="0" borderId="27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0" fillId="0" borderId="27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3" fontId="0" fillId="0" borderId="24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right" vertical="center"/>
    </xf>
    <xf numFmtId="3" fontId="0" fillId="0" borderId="18" xfId="0" applyNumberFormat="1" applyFont="1" applyBorder="1" applyAlignment="1">
      <alignment/>
    </xf>
    <xf numFmtId="3" fontId="0" fillId="0" borderId="11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/>
    </xf>
    <xf numFmtId="3" fontId="6" fillId="0" borderId="29" xfId="0" applyNumberFormat="1" applyFont="1" applyBorder="1" applyAlignment="1">
      <alignment vertical="center"/>
    </xf>
    <xf numFmtId="3" fontId="6" fillId="0" borderId="5" xfId="0" applyNumberFormat="1" applyFont="1" applyBorder="1" applyAlignment="1">
      <alignment vertical="center"/>
    </xf>
    <xf numFmtId="3" fontId="0" fillId="0" borderId="29" xfId="0" applyNumberFormat="1" applyFont="1" applyBorder="1" applyAlignment="1">
      <alignment horizontal="right" vertical="center"/>
    </xf>
    <xf numFmtId="3" fontId="0" fillId="0" borderId="5" xfId="0" applyNumberFormat="1" applyFont="1" applyBorder="1" applyAlignment="1">
      <alignment/>
    </xf>
    <xf numFmtId="3" fontId="6" fillId="0" borderId="29" xfId="0" applyNumberFormat="1" applyFont="1" applyBorder="1" applyAlignment="1">
      <alignment horizontal="right" vertical="center"/>
    </xf>
    <xf numFmtId="3" fontId="6" fillId="0" borderId="5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27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0" fillId="0" borderId="27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>
      <alignment/>
    </xf>
    <xf numFmtId="3" fontId="6" fillId="0" borderId="29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0" fillId="0" borderId="65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/>
    </xf>
    <xf numFmtId="3" fontId="0" fillId="0" borderId="17" xfId="0" applyNumberFormat="1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3" fontId="6" fillId="0" borderId="5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3" fontId="0" fillId="0" borderId="22" xfId="0" applyNumberFormat="1" applyFont="1" applyBorder="1" applyAlignment="1">
      <alignment horizontal="right" vertical="center"/>
    </xf>
    <xf numFmtId="3" fontId="0" fillId="0" borderId="23" xfId="0" applyNumberFormat="1" applyFont="1" applyBorder="1" applyAlignment="1">
      <alignment/>
    </xf>
    <xf numFmtId="3" fontId="0" fillId="0" borderId="65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6" fillId="0" borderId="29" xfId="0" applyNumberFormat="1" applyFont="1" applyBorder="1" applyAlignment="1">
      <alignment vertical="center"/>
    </xf>
    <xf numFmtId="3" fontId="6" fillId="0" borderId="5" xfId="0" applyNumberFormat="1" applyFont="1" applyBorder="1" applyAlignment="1">
      <alignment vertical="center"/>
    </xf>
    <xf numFmtId="3" fontId="6" fillId="0" borderId="5" xfId="0" applyNumberFormat="1" applyFont="1" applyBorder="1" applyAlignment="1">
      <alignment/>
    </xf>
    <xf numFmtId="3" fontId="0" fillId="0" borderId="29" xfId="0" applyNumberFormat="1" applyFont="1" applyBorder="1" applyAlignment="1">
      <alignment vertical="center"/>
    </xf>
    <xf numFmtId="3" fontId="0" fillId="0" borderId="5" xfId="0" applyNumberFormat="1" applyFont="1" applyBorder="1" applyAlignment="1">
      <alignment vertical="center"/>
    </xf>
    <xf numFmtId="3" fontId="0" fillId="0" borderId="24" xfId="0" applyNumberFormat="1" applyFont="1" applyBorder="1" applyAlignment="1">
      <alignment vertical="center"/>
    </xf>
    <xf numFmtId="0" fontId="6" fillId="0" borderId="5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" xfId="0" applyFont="1" applyBorder="1" applyAlignment="1">
      <alignment/>
    </xf>
    <xf numFmtId="1" fontId="6" fillId="0" borderId="5" xfId="0" applyNumberFormat="1" applyFont="1" applyBorder="1" applyAlignment="1">
      <alignment horizontal="right" vertical="center"/>
    </xf>
    <xf numFmtId="1" fontId="6" fillId="0" borderId="5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" xfId="0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3" fontId="0" fillId="0" borderId="32" xfId="0" applyNumberFormat="1" applyBorder="1" applyAlignment="1">
      <alignment/>
    </xf>
    <xf numFmtId="3" fontId="0" fillId="0" borderId="3" xfId="0" applyNumberFormat="1" applyBorder="1" applyAlignment="1">
      <alignment/>
    </xf>
    <xf numFmtId="14" fontId="11" fillId="0" borderId="32" xfId="0" applyNumberFormat="1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32" xfId="0" applyFont="1" applyBorder="1" applyAlignment="1">
      <alignment/>
    </xf>
    <xf numFmtId="0" fontId="0" fillId="0" borderId="34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66" xfId="0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1" xfId="0" applyBorder="1" applyAlignment="1">
      <alignment/>
    </xf>
    <xf numFmtId="14" fontId="11" fillId="0" borderId="40" xfId="0" applyNumberFormat="1" applyFont="1" applyBorder="1" applyAlignment="1" quotePrefix="1">
      <alignment vertical="top"/>
    </xf>
    <xf numFmtId="0" fontId="11" fillId="0" borderId="31" xfId="0" applyFont="1" applyBorder="1" applyAlignment="1">
      <alignment vertical="top"/>
    </xf>
    <xf numFmtId="3" fontId="0" fillId="0" borderId="40" xfId="0" applyNumberFormat="1" applyBorder="1" applyAlignment="1">
      <alignment/>
    </xf>
    <xf numFmtId="3" fontId="0" fillId="0" borderId="31" xfId="0" applyNumberFormat="1" applyBorder="1" applyAlignment="1">
      <alignment/>
    </xf>
    <xf numFmtId="0" fontId="0" fillId="0" borderId="2" xfId="0" applyBorder="1" applyAlignment="1">
      <alignment/>
    </xf>
    <xf numFmtId="0" fontId="5" fillId="0" borderId="66" xfId="0" applyFont="1" applyBorder="1" applyAlignment="1">
      <alignment horizontal="center" vertical="top"/>
    </xf>
    <xf numFmtId="0" fontId="5" fillId="0" borderId="66" xfId="0" applyFont="1" applyBorder="1" applyAlignment="1">
      <alignment horizontal="center"/>
    </xf>
    <xf numFmtId="0" fontId="0" fillId="0" borderId="66" xfId="0" applyBorder="1" applyAlignment="1">
      <alignment horizontal="center" vertical="center" wrapText="1"/>
    </xf>
    <xf numFmtId="14" fontId="11" fillId="0" borderId="30" xfId="0" applyNumberFormat="1" applyFont="1" applyBorder="1" applyAlignment="1" quotePrefix="1">
      <alignment vertical="top"/>
    </xf>
    <xf numFmtId="0" fontId="11" fillId="0" borderId="33" xfId="0" applyFont="1" applyBorder="1" applyAlignment="1">
      <alignment vertical="top"/>
    </xf>
    <xf numFmtId="14" fontId="11" fillId="0" borderId="32" xfId="0" applyNumberFormat="1" applyFont="1" applyBorder="1" applyAlignment="1" quotePrefix="1">
      <alignment vertical="top"/>
    </xf>
    <xf numFmtId="0" fontId="11" fillId="0" borderId="3" xfId="0" applyFont="1" applyBorder="1" applyAlignment="1">
      <alignment vertical="top"/>
    </xf>
    <xf numFmtId="0" fontId="0" fillId="0" borderId="33" xfId="0" applyBorder="1" applyAlignment="1">
      <alignment/>
    </xf>
    <xf numFmtId="0" fontId="0" fillId="0" borderId="18" xfId="0" applyBorder="1" applyAlignment="1">
      <alignment/>
    </xf>
    <xf numFmtId="3" fontId="0" fillId="0" borderId="32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0" fontId="0" fillId="0" borderId="35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4" xfId="0" applyBorder="1" applyAlignment="1">
      <alignment horizontal="right"/>
    </xf>
    <xf numFmtId="0" fontId="0" fillId="0" borderId="35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9" xfId="0" applyBorder="1" applyAlignment="1">
      <alignment vertical="center"/>
    </xf>
    <xf numFmtId="3" fontId="0" fillId="0" borderId="35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1" xfId="0" applyBorder="1" applyAlignment="1">
      <alignment vertical="center"/>
    </xf>
    <xf numFmtId="0" fontId="0" fillId="0" borderId="35" xfId="0" applyBorder="1" applyAlignment="1" quotePrefix="1">
      <alignment vertical="top" wrapText="1"/>
    </xf>
    <xf numFmtId="0" fontId="0" fillId="0" borderId="37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31" xfId="0" applyBorder="1" applyAlignment="1">
      <alignment vertical="top" wrapText="1"/>
    </xf>
    <xf numFmtId="0" fontId="0" fillId="0" borderId="35" xfId="0" applyBorder="1" applyAlignment="1" quotePrefix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9" xfId="0" applyBorder="1" applyAlignment="1">
      <alignment vertical="top"/>
    </xf>
    <xf numFmtId="0" fontId="0" fillId="0" borderId="35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5" fillId="0" borderId="66" xfId="0" applyFont="1" applyBorder="1" applyAlignment="1">
      <alignment horizontal="center" vertical="top" wrapText="1"/>
    </xf>
    <xf numFmtId="0" fontId="0" fillId="0" borderId="35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5" fillId="0" borderId="35" xfId="0" applyFont="1" applyBorder="1" applyAlignment="1">
      <alignment horizontal="center" vertical="top"/>
    </xf>
    <xf numFmtId="0" fontId="5" fillId="0" borderId="37" xfId="0" applyFont="1" applyBorder="1" applyAlignment="1">
      <alignment horizontal="center" vertical="top"/>
    </xf>
    <xf numFmtId="0" fontId="5" fillId="0" borderId="38" xfId="0" applyFont="1" applyBorder="1" applyAlignment="1">
      <alignment horizontal="center" vertical="top"/>
    </xf>
    <xf numFmtId="0" fontId="5" fillId="0" borderId="41" xfId="0" applyFont="1" applyBorder="1" applyAlignment="1">
      <alignment horizontal="center" vertical="top"/>
    </xf>
    <xf numFmtId="0" fontId="5" fillId="0" borderId="34" xfId="0" applyFont="1" applyBorder="1" applyAlignment="1">
      <alignment horizontal="center" vertical="top"/>
    </xf>
    <xf numFmtId="0" fontId="5" fillId="0" borderId="39" xfId="0" applyFont="1" applyBorder="1" applyAlignment="1">
      <alignment horizontal="center" vertical="top"/>
    </xf>
    <xf numFmtId="0" fontId="5" fillId="0" borderId="28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5" fillId="0" borderId="35" xfId="0" applyFont="1" applyBorder="1" applyAlignment="1">
      <alignment vertical="top"/>
    </xf>
    <xf numFmtId="0" fontId="5" fillId="0" borderId="37" xfId="0" applyFont="1" applyBorder="1" applyAlignment="1">
      <alignment vertical="top"/>
    </xf>
    <xf numFmtId="0" fontId="5" fillId="0" borderId="38" xfId="0" applyFont="1" applyBorder="1" applyAlignment="1">
      <alignment vertical="top"/>
    </xf>
    <xf numFmtId="0" fontId="5" fillId="0" borderId="28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35" xfId="0" applyFont="1" applyBorder="1" applyAlignment="1">
      <alignment vertical="center"/>
    </xf>
    <xf numFmtId="0" fontId="5" fillId="0" borderId="28" xfId="0" applyFont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5" fillId="0" borderId="37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35" xfId="0" applyFont="1" applyBorder="1" applyAlignment="1" quotePrefix="1">
      <alignment vertical="top" wrapText="1"/>
    </xf>
    <xf numFmtId="0" fontId="5" fillId="0" borderId="37" xfId="0" applyFont="1" applyBorder="1" applyAlignment="1">
      <alignment vertical="top" wrapText="1"/>
    </xf>
    <xf numFmtId="0" fontId="5" fillId="0" borderId="38" xfId="0" applyFont="1" applyBorder="1" applyAlignment="1">
      <alignment vertical="top" wrapText="1"/>
    </xf>
    <xf numFmtId="0" fontId="5" fillId="0" borderId="4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31" xfId="0" applyFont="1" applyBorder="1" applyAlignment="1">
      <alignment vertical="top" wrapText="1"/>
    </xf>
    <xf numFmtId="0" fontId="5" fillId="0" borderId="41" xfId="0" applyFont="1" applyBorder="1" applyAlignment="1">
      <alignment vertical="top" wrapText="1"/>
    </xf>
    <xf numFmtId="0" fontId="5" fillId="0" borderId="34" xfId="0" applyFont="1" applyBorder="1" applyAlignment="1">
      <alignment vertical="top" wrapText="1"/>
    </xf>
    <xf numFmtId="0" fontId="5" fillId="0" borderId="39" xfId="0" applyFont="1" applyBorder="1" applyAlignment="1">
      <alignment vertical="top" wrapText="1"/>
    </xf>
    <xf numFmtId="2" fontId="5" fillId="0" borderId="35" xfId="0" applyNumberFormat="1" applyFont="1" applyBorder="1" applyAlignment="1">
      <alignment vertical="center"/>
    </xf>
    <xf numFmtId="2" fontId="0" fillId="0" borderId="38" xfId="0" applyNumberFormat="1" applyBorder="1" applyAlignment="1">
      <alignment vertical="center"/>
    </xf>
    <xf numFmtId="2" fontId="0" fillId="0" borderId="40" xfId="0" applyNumberFormat="1" applyBorder="1" applyAlignment="1">
      <alignment vertical="center"/>
    </xf>
    <xf numFmtId="2" fontId="0" fillId="0" borderId="31" xfId="0" applyNumberFormat="1" applyBorder="1" applyAlignment="1">
      <alignment vertical="center"/>
    </xf>
    <xf numFmtId="2" fontId="0" fillId="0" borderId="41" xfId="0" applyNumberFormat="1" applyBorder="1" applyAlignment="1">
      <alignment vertical="center"/>
    </xf>
    <xf numFmtId="2" fontId="0" fillId="0" borderId="39" xfId="0" applyNumberFormat="1" applyBorder="1" applyAlignment="1">
      <alignment vertical="center"/>
    </xf>
    <xf numFmtId="0" fontId="5" fillId="0" borderId="35" xfId="0" applyFont="1" applyBorder="1" applyAlignment="1" quotePrefix="1">
      <alignment vertical="top"/>
    </xf>
    <xf numFmtId="0" fontId="5" fillId="0" borderId="6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 wrapText="1"/>
    </xf>
    <xf numFmtId="0" fontId="5" fillId="0" borderId="38" xfId="0" applyFont="1" applyBorder="1" applyAlignment="1">
      <alignment horizontal="center" vertical="top" wrapText="1"/>
    </xf>
    <xf numFmtId="0" fontId="5" fillId="0" borderId="4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41" xfId="0" applyFont="1" applyBorder="1" applyAlignment="1" quotePrefix="1">
      <alignment vertical="top"/>
    </xf>
    <xf numFmtId="0" fontId="5" fillId="0" borderId="34" xfId="0" applyFon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35" xfId="0" applyFont="1" applyBorder="1" applyAlignment="1">
      <alignment vertical="top" wrapText="1"/>
    </xf>
    <xf numFmtId="0" fontId="0" fillId="0" borderId="28" xfId="0" applyBorder="1" applyAlignment="1" quotePrefix="1">
      <alignment vertical="top" wrapText="1"/>
    </xf>
    <xf numFmtId="0" fontId="0" fillId="0" borderId="5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2" fontId="5" fillId="0" borderId="28" xfId="0" applyNumberFormat="1" applyFont="1" applyBorder="1" applyAlignment="1">
      <alignment vertical="center"/>
    </xf>
    <xf numFmtId="2" fontId="0" fillId="0" borderId="7" xfId="0" applyNumberFormat="1" applyBorder="1" applyAlignment="1">
      <alignment vertical="center"/>
    </xf>
    <xf numFmtId="0" fontId="5" fillId="0" borderId="35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35" xfId="0" applyBorder="1" applyAlignment="1">
      <alignment horizontal="right"/>
    </xf>
    <xf numFmtId="0" fontId="0" fillId="0" borderId="38" xfId="0" applyBorder="1" applyAlignment="1">
      <alignment horizontal="right"/>
    </xf>
    <xf numFmtId="0" fontId="0" fillId="0" borderId="41" xfId="0" applyBorder="1" applyAlignment="1">
      <alignment horizontal="right"/>
    </xf>
    <xf numFmtId="0" fontId="0" fillId="0" borderId="39" xfId="0" applyBorder="1" applyAlignment="1">
      <alignment horizontal="right"/>
    </xf>
    <xf numFmtId="0" fontId="6" fillId="0" borderId="35" xfId="0" applyFont="1" applyBorder="1" applyAlignment="1">
      <alignment horizontal="right" vertical="center"/>
    </xf>
    <xf numFmtId="0" fontId="6" fillId="0" borderId="38" xfId="0" applyFont="1" applyBorder="1" applyAlignment="1">
      <alignment horizontal="right" vertical="center"/>
    </xf>
    <xf numFmtId="0" fontId="6" fillId="0" borderId="41" xfId="0" applyFont="1" applyBorder="1" applyAlignment="1">
      <alignment horizontal="right" vertical="center"/>
    </xf>
    <xf numFmtId="0" fontId="6" fillId="0" borderId="39" xfId="0" applyFont="1" applyBorder="1" applyAlignment="1">
      <alignment horizontal="right" vertical="center"/>
    </xf>
    <xf numFmtId="0" fontId="0" fillId="0" borderId="37" xfId="0" applyBorder="1" applyAlignment="1">
      <alignment horizontal="right"/>
    </xf>
    <xf numFmtId="0" fontId="6" fillId="0" borderId="37" xfId="0" applyFont="1" applyBorder="1" applyAlignment="1">
      <alignment horizontal="right" vertical="center"/>
    </xf>
    <xf numFmtId="0" fontId="6" fillId="0" borderId="34" xfId="0" applyFont="1" applyBorder="1" applyAlignment="1">
      <alignment horizontal="right" vertical="center"/>
    </xf>
    <xf numFmtId="0" fontId="0" fillId="0" borderId="35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2" fontId="0" fillId="0" borderId="35" xfId="0" applyNumberFormat="1" applyBorder="1" applyAlignment="1">
      <alignment horizontal="right"/>
    </xf>
    <xf numFmtId="2" fontId="0" fillId="0" borderId="38" xfId="0" applyNumberFormat="1" applyBorder="1" applyAlignment="1">
      <alignment horizontal="right"/>
    </xf>
    <xf numFmtId="2" fontId="0" fillId="0" borderId="41" xfId="0" applyNumberFormat="1" applyBorder="1" applyAlignment="1">
      <alignment horizontal="right"/>
    </xf>
    <xf numFmtId="2" fontId="0" fillId="0" borderId="39" xfId="0" applyNumberFormat="1" applyBorder="1" applyAlignment="1">
      <alignment horizontal="right"/>
    </xf>
    <xf numFmtId="0" fontId="0" fillId="0" borderId="2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5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2" fontId="0" fillId="0" borderId="35" xfId="0" applyNumberFormat="1" applyBorder="1" applyAlignment="1">
      <alignment horizontal="center" vertical="center"/>
    </xf>
    <xf numFmtId="2" fontId="0" fillId="0" borderId="37" xfId="0" applyNumberFormat="1" applyBorder="1" applyAlignment="1">
      <alignment horizontal="center" vertical="center"/>
    </xf>
    <xf numFmtId="2" fontId="0" fillId="0" borderId="38" xfId="0" applyNumberFormat="1" applyBorder="1" applyAlignment="1">
      <alignment horizontal="center" vertical="center"/>
    </xf>
    <xf numFmtId="2" fontId="0" fillId="0" borderId="41" xfId="0" applyNumberFormat="1" applyBorder="1" applyAlignment="1">
      <alignment horizontal="center" vertical="center"/>
    </xf>
    <xf numFmtId="2" fontId="0" fillId="0" borderId="34" xfId="0" applyNumberFormat="1" applyBorder="1" applyAlignment="1">
      <alignment horizontal="center" vertical="center"/>
    </xf>
    <xf numFmtId="2" fontId="0" fillId="0" borderId="39" xfId="0" applyNumberForma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8" xfId="0" applyBorder="1" applyAlignment="1" quotePrefix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5" fillId="0" borderId="38" xfId="0" applyFont="1" applyBorder="1" applyAlignment="1">
      <alignment/>
    </xf>
  </cellXfs>
  <cellStyles count="10">
    <cellStyle name="Normal" xfId="0"/>
    <cellStyle name="Comma" xfId="15"/>
    <cellStyle name="Comma [0]" xfId="16"/>
    <cellStyle name="Hyperlink" xfId="17"/>
    <cellStyle name="Followed Hyperlink" xfId="18"/>
    <cellStyle name="Normál_BeszámolóEgyszerűsített2004" xfId="19"/>
    <cellStyle name="Normál_Egyszerűsített üres 2003-as forrás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otebook2\robi_c\Robi\TABLAZAT\BESZ&#193;MOL&#211;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ÉVEK2000IG"/>
      <sheetName val="ÉVEK2000TŐL"/>
      <sheetName val="MérlegFedőlap"/>
      <sheetName val="MérlegEredmk."/>
      <sheetName val="MérlegMérleg"/>
      <sheetName val="KiegmFedőlap"/>
      <sheetName val="KiegmSzöveg"/>
      <sheetName val="Kiegm1tábla"/>
      <sheetName val="KiegmMutatók1"/>
      <sheetName val="KiegmelMutatók2"/>
      <sheetName val="KiegmMsorok"/>
      <sheetName val="KiegmDeviza"/>
      <sheetName val="Taggyűlési jegyzőkönyv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workbookViewId="0" topLeftCell="B21">
      <selection activeCell="H66" sqref="H66"/>
    </sheetView>
  </sheetViews>
  <sheetFormatPr defaultColWidth="9.00390625" defaultRowHeight="12.75"/>
  <cols>
    <col min="1" max="1" width="6.375" style="220" customWidth="1"/>
    <col min="2" max="2" width="59.25390625" style="189" customWidth="1"/>
    <col min="3" max="4" width="10.25390625" style="189" customWidth="1"/>
    <col min="5" max="5" width="9.875" style="189" bestFit="1" customWidth="1"/>
    <col min="6" max="7" width="9.875" style="189" customWidth="1"/>
    <col min="8" max="8" width="10.375" style="190" customWidth="1"/>
    <col min="9" max="9" width="10.125" style="191" bestFit="1" customWidth="1"/>
    <col min="10" max="16384" width="9.125" style="191" customWidth="1"/>
  </cols>
  <sheetData>
    <row r="1" ht="12.75">
      <c r="A1" s="188" t="str">
        <f>Fedőlap!A9</f>
        <v>Budapesti Természetbarát Sportszövetség</v>
      </c>
    </row>
    <row r="2" spans="1:8" ht="12.75">
      <c r="A2" s="301" t="s">
        <v>212</v>
      </c>
      <c r="B2" s="301"/>
      <c r="C2" s="301"/>
      <c r="D2" s="301"/>
      <c r="E2" s="301"/>
      <c r="F2" s="301"/>
      <c r="G2" s="301"/>
      <c r="H2" s="301"/>
    </row>
    <row r="3" spans="1:9" ht="15.75">
      <c r="A3" s="192"/>
      <c r="B3" s="193"/>
      <c r="C3" s="193"/>
      <c r="D3" s="193"/>
      <c r="E3" s="194"/>
      <c r="F3" s="194"/>
      <c r="G3" s="194"/>
      <c r="H3" s="194"/>
      <c r="I3" s="195"/>
    </row>
    <row r="4" spans="1:9" ht="12.75">
      <c r="A4" s="196" t="s">
        <v>214</v>
      </c>
      <c r="B4" s="196" t="s">
        <v>215</v>
      </c>
      <c r="C4" s="196"/>
      <c r="D4" s="196"/>
      <c r="E4" s="197"/>
      <c r="F4" s="197"/>
      <c r="G4" s="197"/>
      <c r="H4" s="197" t="s">
        <v>7</v>
      </c>
      <c r="I4" s="197" t="s">
        <v>216</v>
      </c>
    </row>
    <row r="5" spans="1:9" ht="13.5" thickBot="1">
      <c r="A5" s="192"/>
      <c r="C5" s="284" t="s">
        <v>217</v>
      </c>
      <c r="D5" s="284" t="s">
        <v>218</v>
      </c>
      <c r="E5" s="284" t="s">
        <v>219</v>
      </c>
      <c r="F5" s="284" t="s">
        <v>264</v>
      </c>
      <c r="G5" s="284" t="s">
        <v>266</v>
      </c>
      <c r="H5" s="284" t="s">
        <v>267</v>
      </c>
      <c r="I5" s="284" t="s">
        <v>268</v>
      </c>
    </row>
    <row r="6" spans="1:9" ht="12.75">
      <c r="A6" s="247" t="s">
        <v>43</v>
      </c>
      <c r="B6" s="248" t="s">
        <v>241</v>
      </c>
      <c r="C6" s="249">
        <f aca="true" t="shared" si="0" ref="C6:I6">C7+C19</f>
        <v>0</v>
      </c>
      <c r="D6" s="249">
        <f t="shared" si="0"/>
        <v>0</v>
      </c>
      <c r="E6" s="249">
        <f t="shared" si="0"/>
        <v>15272</v>
      </c>
      <c r="F6" s="249">
        <f t="shared" si="0"/>
        <v>15851</v>
      </c>
      <c r="G6" s="249">
        <f t="shared" si="0"/>
        <v>14934</v>
      </c>
      <c r="H6" s="249">
        <f t="shared" si="0"/>
        <v>13476</v>
      </c>
      <c r="I6" s="273">
        <f t="shared" si="0"/>
        <v>18175</v>
      </c>
    </row>
    <row r="7" spans="1:9" ht="12.75">
      <c r="A7" s="250" t="s">
        <v>42</v>
      </c>
      <c r="B7" s="240" t="s">
        <v>242</v>
      </c>
      <c r="C7" s="201">
        <f aca="true" t="shared" si="1" ref="C7:I7">C8+C15+C16+C17+C18</f>
        <v>0</v>
      </c>
      <c r="D7" s="201">
        <f t="shared" si="1"/>
        <v>0</v>
      </c>
      <c r="E7" s="201">
        <f t="shared" si="1"/>
        <v>15272</v>
      </c>
      <c r="F7" s="201">
        <f t="shared" si="1"/>
        <v>15851</v>
      </c>
      <c r="G7" s="201">
        <f t="shared" si="1"/>
        <v>14934</v>
      </c>
      <c r="H7" s="201">
        <f t="shared" si="1"/>
        <v>13476</v>
      </c>
      <c r="I7" s="212">
        <f t="shared" si="1"/>
        <v>18175</v>
      </c>
    </row>
    <row r="8" spans="1:11" ht="12.75">
      <c r="A8" s="250">
        <v>1</v>
      </c>
      <c r="B8" s="240" t="s">
        <v>62</v>
      </c>
      <c r="C8" s="201">
        <f>C9+C10+C11+C14</f>
        <v>0</v>
      </c>
      <c r="D8" s="201">
        <f>D9+D10+D11+D14</f>
        <v>0</v>
      </c>
      <c r="E8" s="201">
        <f>E9+E10+E11+E14</f>
        <v>8402</v>
      </c>
      <c r="F8" s="201">
        <f>F9+F10+F11+F14</f>
        <v>8200</v>
      </c>
      <c r="G8" s="201">
        <f>G9+G10+G11+G14</f>
        <v>8412</v>
      </c>
      <c r="H8" s="201">
        <f>H9+H10+H11+H14+H12+H13</f>
        <v>9308</v>
      </c>
      <c r="I8" s="212">
        <f>I9+I10+I11+I14+I12+I13</f>
        <v>7645</v>
      </c>
      <c r="K8" s="200"/>
    </row>
    <row r="9" spans="1:9" ht="12.75">
      <c r="A9" s="250"/>
      <c r="B9" s="242" t="s">
        <v>63</v>
      </c>
      <c r="C9" s="201"/>
      <c r="D9" s="201"/>
      <c r="E9" s="201"/>
      <c r="F9" s="201"/>
      <c r="G9" s="279"/>
      <c r="H9" s="279"/>
      <c r="I9" s="213"/>
    </row>
    <row r="10" spans="1:9" ht="12.75">
      <c r="A10" s="250"/>
      <c r="B10" s="242" t="s">
        <v>64</v>
      </c>
      <c r="C10" s="201"/>
      <c r="D10" s="201"/>
      <c r="E10" s="201">
        <v>8402</v>
      </c>
      <c r="F10" s="201">
        <v>8200</v>
      </c>
      <c r="G10" s="279">
        <v>8412</v>
      </c>
      <c r="H10" s="279">
        <v>5</v>
      </c>
      <c r="I10" s="213">
        <v>38</v>
      </c>
    </row>
    <row r="11" spans="1:9" ht="12.75">
      <c r="A11" s="250"/>
      <c r="B11" s="242" t="s">
        <v>261</v>
      </c>
      <c r="C11" s="201"/>
      <c r="D11" s="201"/>
      <c r="E11" s="201"/>
      <c r="F11" s="201"/>
      <c r="G11" s="201"/>
      <c r="H11" s="279">
        <v>8500</v>
      </c>
      <c r="I11" s="213">
        <v>7000</v>
      </c>
    </row>
    <row r="12" spans="1:9" ht="12.75">
      <c r="A12" s="250"/>
      <c r="B12" s="242" t="s">
        <v>269</v>
      </c>
      <c r="C12" s="201"/>
      <c r="D12" s="201"/>
      <c r="E12" s="201"/>
      <c r="F12" s="201"/>
      <c r="G12" s="201"/>
      <c r="H12" s="279"/>
      <c r="I12" s="213"/>
    </row>
    <row r="13" spans="1:9" ht="12.75">
      <c r="A13" s="250"/>
      <c r="B13" s="242" t="s">
        <v>270</v>
      </c>
      <c r="C13" s="201"/>
      <c r="D13" s="201"/>
      <c r="E13" s="201"/>
      <c r="F13" s="201"/>
      <c r="G13" s="201"/>
      <c r="H13" s="279">
        <v>803</v>
      </c>
      <c r="I13" s="213">
        <v>607</v>
      </c>
    </row>
    <row r="14" spans="1:9" ht="12.75">
      <c r="A14" s="250"/>
      <c r="B14" s="242" t="s">
        <v>271</v>
      </c>
      <c r="C14" s="201"/>
      <c r="D14" s="201"/>
      <c r="E14" s="201"/>
      <c r="F14" s="201"/>
      <c r="G14" s="201"/>
      <c r="H14" s="279"/>
      <c r="I14" s="213"/>
    </row>
    <row r="15" spans="1:9" ht="12.75">
      <c r="A15" s="250">
        <v>2</v>
      </c>
      <c r="B15" s="240" t="s">
        <v>65</v>
      </c>
      <c r="C15" s="201"/>
      <c r="D15" s="201"/>
      <c r="E15" s="201">
        <v>5212</v>
      </c>
      <c r="F15" s="201">
        <v>5300</v>
      </c>
      <c r="G15" s="279">
        <v>1158</v>
      </c>
      <c r="H15" s="279">
        <v>1227</v>
      </c>
      <c r="I15" s="213">
        <v>2926</v>
      </c>
    </row>
    <row r="16" spans="1:9" ht="12.75">
      <c r="A16" s="250">
        <v>3</v>
      </c>
      <c r="B16" s="240" t="s">
        <v>66</v>
      </c>
      <c r="C16" s="201"/>
      <c r="D16" s="201"/>
      <c r="E16" s="201">
        <v>462</v>
      </c>
      <c r="F16" s="201"/>
      <c r="G16" s="279">
        <v>652</v>
      </c>
      <c r="H16" s="279">
        <v>723</v>
      </c>
      <c r="I16" s="213">
        <v>5331</v>
      </c>
    </row>
    <row r="17" spans="1:9" ht="12.75">
      <c r="A17" s="250">
        <v>4</v>
      </c>
      <c r="B17" s="240" t="s">
        <v>67</v>
      </c>
      <c r="C17" s="201"/>
      <c r="D17" s="201"/>
      <c r="E17" s="201"/>
      <c r="F17" s="201">
        <v>1729</v>
      </c>
      <c r="G17" s="201">
        <v>1305</v>
      </c>
      <c r="H17" s="201">
        <v>1828</v>
      </c>
      <c r="I17" s="212">
        <v>2046</v>
      </c>
    </row>
    <row r="18" spans="1:9" ht="12.75">
      <c r="A18" s="250">
        <v>5</v>
      </c>
      <c r="B18" s="240" t="s">
        <v>68</v>
      </c>
      <c r="C18" s="201"/>
      <c r="D18" s="201"/>
      <c r="E18" s="201">
        <v>1196</v>
      </c>
      <c r="F18" s="201">
        <v>622</v>
      </c>
      <c r="G18" s="279">
        <v>3407</v>
      </c>
      <c r="H18" s="279">
        <v>390</v>
      </c>
      <c r="I18" s="213">
        <v>227</v>
      </c>
    </row>
    <row r="19" spans="1:9" ht="13.5" thickBot="1">
      <c r="A19" s="251" t="s">
        <v>160</v>
      </c>
      <c r="B19" s="243" t="s">
        <v>235</v>
      </c>
      <c r="C19" s="203"/>
      <c r="D19" s="203"/>
      <c r="E19" s="203"/>
      <c r="F19" s="203"/>
      <c r="G19" s="203"/>
      <c r="H19" s="280"/>
      <c r="I19" s="218"/>
    </row>
    <row r="20" spans="1:9" ht="13.5" thickBot="1">
      <c r="A20" s="244" t="s">
        <v>45</v>
      </c>
      <c r="B20" s="245" t="s">
        <v>240</v>
      </c>
      <c r="C20" s="205">
        <f aca="true" t="shared" si="2" ref="C20:I20">SUM(C21:C22)</f>
        <v>0</v>
      </c>
      <c r="D20" s="205">
        <f t="shared" si="2"/>
        <v>0</v>
      </c>
      <c r="E20" s="205">
        <f t="shared" si="2"/>
        <v>2106</v>
      </c>
      <c r="F20" s="205">
        <f t="shared" si="2"/>
        <v>1687</v>
      </c>
      <c r="G20" s="205">
        <f t="shared" si="2"/>
        <v>525</v>
      </c>
      <c r="H20" s="205">
        <f t="shared" si="2"/>
        <v>0</v>
      </c>
      <c r="I20" s="274">
        <f t="shared" si="2"/>
        <v>0</v>
      </c>
    </row>
    <row r="21" spans="1:9" ht="12.75">
      <c r="A21" s="252">
        <v>1</v>
      </c>
      <c r="B21" s="239" t="s">
        <v>236</v>
      </c>
      <c r="C21" s="202"/>
      <c r="D21" s="202"/>
      <c r="E21" s="202">
        <v>2106</v>
      </c>
      <c r="F21" s="202">
        <v>1687</v>
      </c>
      <c r="G21" s="202">
        <v>525</v>
      </c>
      <c r="H21" s="300"/>
      <c r="I21" s="275"/>
    </row>
    <row r="22" spans="1:9" ht="13.5" thickBot="1">
      <c r="A22" s="251">
        <v>2</v>
      </c>
      <c r="B22" s="243" t="s">
        <v>161</v>
      </c>
      <c r="C22" s="203"/>
      <c r="D22" s="203"/>
      <c r="E22" s="203"/>
      <c r="F22" s="203"/>
      <c r="G22" s="203"/>
      <c r="H22" s="280"/>
      <c r="I22" s="218"/>
    </row>
    <row r="23" spans="1:9" ht="13.5" thickBot="1">
      <c r="A23" s="244" t="s">
        <v>44</v>
      </c>
      <c r="B23" s="245" t="s">
        <v>239</v>
      </c>
      <c r="C23" s="205">
        <f aca="true" t="shared" si="3" ref="C23:I23">C7+C21</f>
        <v>0</v>
      </c>
      <c r="D23" s="205">
        <f t="shared" si="3"/>
        <v>0</v>
      </c>
      <c r="E23" s="205">
        <f t="shared" si="3"/>
        <v>17378</v>
      </c>
      <c r="F23" s="205">
        <f t="shared" si="3"/>
        <v>17538</v>
      </c>
      <c r="G23" s="205">
        <f t="shared" si="3"/>
        <v>15459</v>
      </c>
      <c r="H23" s="205">
        <f t="shared" si="3"/>
        <v>13476</v>
      </c>
      <c r="I23" s="274">
        <f t="shared" si="3"/>
        <v>18175</v>
      </c>
    </row>
    <row r="24" spans="1:9" ht="13.5" thickBot="1">
      <c r="A24" s="244" t="s">
        <v>46</v>
      </c>
      <c r="B24" s="245" t="s">
        <v>238</v>
      </c>
      <c r="C24" s="205">
        <f aca="true" t="shared" si="4" ref="C24:I24">C19+C22</f>
        <v>0</v>
      </c>
      <c r="D24" s="205">
        <f t="shared" si="4"/>
        <v>0</v>
      </c>
      <c r="E24" s="205">
        <f t="shared" si="4"/>
        <v>0</v>
      </c>
      <c r="F24" s="205">
        <f t="shared" si="4"/>
        <v>0</v>
      </c>
      <c r="G24" s="205">
        <f t="shared" si="4"/>
        <v>0</v>
      </c>
      <c r="H24" s="205">
        <f t="shared" si="4"/>
        <v>0</v>
      </c>
      <c r="I24" s="274">
        <f t="shared" si="4"/>
        <v>0</v>
      </c>
    </row>
    <row r="25" spans="1:9" ht="13.5" thickBot="1">
      <c r="A25" s="244" t="s">
        <v>47</v>
      </c>
      <c r="B25" s="245" t="s">
        <v>237</v>
      </c>
      <c r="C25" s="205">
        <f aca="true" t="shared" si="5" ref="C25:I25">SUM(C26:C30)</f>
        <v>0</v>
      </c>
      <c r="D25" s="205">
        <f t="shared" si="5"/>
        <v>0</v>
      </c>
      <c r="E25" s="205">
        <f t="shared" si="5"/>
        <v>12536</v>
      </c>
      <c r="F25" s="205">
        <f t="shared" si="5"/>
        <v>13232</v>
      </c>
      <c r="G25" s="205">
        <f t="shared" si="5"/>
        <v>15099</v>
      </c>
      <c r="H25" s="205">
        <f t="shared" si="5"/>
        <v>16975</v>
      </c>
      <c r="I25" s="274">
        <f t="shared" si="5"/>
        <v>19064</v>
      </c>
    </row>
    <row r="26" spans="1:9" ht="12.75">
      <c r="A26" s="252">
        <v>1</v>
      </c>
      <c r="B26" s="239" t="s">
        <v>168</v>
      </c>
      <c r="C26" s="202"/>
      <c r="D26" s="202"/>
      <c r="E26" s="202">
        <v>11971</v>
      </c>
      <c r="F26" s="202">
        <v>12432</v>
      </c>
      <c r="G26" s="281">
        <v>14163</v>
      </c>
      <c r="H26" s="298">
        <v>15958</v>
      </c>
      <c r="I26" s="276">
        <v>18603</v>
      </c>
    </row>
    <row r="27" spans="1:9" ht="12.75">
      <c r="A27" s="252"/>
      <c r="B27" s="239" t="s">
        <v>272</v>
      </c>
      <c r="C27" s="202"/>
      <c r="D27" s="202"/>
      <c r="E27" s="202"/>
      <c r="F27" s="202"/>
      <c r="G27" s="202"/>
      <c r="H27" s="281"/>
      <c r="I27" s="276"/>
    </row>
    <row r="28" spans="1:9" ht="12.75">
      <c r="A28" s="250">
        <v>2</v>
      </c>
      <c r="B28" s="240" t="s">
        <v>169</v>
      </c>
      <c r="C28" s="201"/>
      <c r="D28" s="201"/>
      <c r="E28" s="201"/>
      <c r="F28" s="201"/>
      <c r="G28" s="201"/>
      <c r="H28" s="279"/>
      <c r="I28" s="213"/>
    </row>
    <row r="29" spans="1:9" ht="12.75">
      <c r="A29" s="250">
        <v>3</v>
      </c>
      <c r="B29" s="240" t="s">
        <v>170</v>
      </c>
      <c r="C29" s="201"/>
      <c r="D29" s="201"/>
      <c r="E29" s="201">
        <v>241</v>
      </c>
      <c r="F29" s="201">
        <v>400</v>
      </c>
      <c r="G29" s="279">
        <v>326</v>
      </c>
      <c r="H29" s="279">
        <v>369</v>
      </c>
      <c r="I29" s="213">
        <v>449</v>
      </c>
    </row>
    <row r="30" spans="1:9" ht="13.5" thickBot="1">
      <c r="A30" s="251">
        <v>4</v>
      </c>
      <c r="B30" s="243" t="s">
        <v>171</v>
      </c>
      <c r="C30" s="203"/>
      <c r="D30" s="203"/>
      <c r="E30" s="203">
        <v>324</v>
      </c>
      <c r="F30" s="203">
        <v>400</v>
      </c>
      <c r="G30" s="280">
        <v>610</v>
      </c>
      <c r="H30" s="299">
        <v>648</v>
      </c>
      <c r="I30" s="218">
        <v>12</v>
      </c>
    </row>
    <row r="31" spans="1:9" ht="13.5" thickBot="1">
      <c r="A31" s="244" t="s">
        <v>48</v>
      </c>
      <c r="B31" s="245" t="s">
        <v>252</v>
      </c>
      <c r="C31" s="205">
        <f aca="true" t="shared" si="6" ref="C31:I31">SUM(C32:C35)</f>
        <v>0</v>
      </c>
      <c r="D31" s="205">
        <f t="shared" si="6"/>
        <v>0</v>
      </c>
      <c r="E31" s="205">
        <f t="shared" si="6"/>
        <v>2570</v>
      </c>
      <c r="F31" s="205">
        <f t="shared" si="6"/>
        <v>4199</v>
      </c>
      <c r="G31" s="205">
        <f t="shared" si="6"/>
        <v>1357</v>
      </c>
      <c r="H31" s="205">
        <f t="shared" si="6"/>
        <v>1328</v>
      </c>
      <c r="I31" s="274">
        <f t="shared" si="6"/>
        <v>1629</v>
      </c>
    </row>
    <row r="32" spans="1:9" ht="12.75">
      <c r="A32" s="252">
        <v>1</v>
      </c>
      <c r="B32" s="239" t="s">
        <v>168</v>
      </c>
      <c r="C32" s="202"/>
      <c r="D32" s="202"/>
      <c r="E32" s="202">
        <v>2467</v>
      </c>
      <c r="F32" s="202">
        <v>3018</v>
      </c>
      <c r="G32" s="281">
        <v>331</v>
      </c>
      <c r="H32" s="298">
        <v>302</v>
      </c>
      <c r="I32" s="276">
        <v>607</v>
      </c>
    </row>
    <row r="33" spans="1:9" ht="12.75">
      <c r="A33" s="252">
        <v>2</v>
      </c>
      <c r="B33" s="240" t="s">
        <v>169</v>
      </c>
      <c r="C33" s="202"/>
      <c r="D33" s="202"/>
      <c r="E33" s="202"/>
      <c r="F33" s="202"/>
      <c r="G33" s="281"/>
      <c r="H33" s="281"/>
      <c r="I33" s="276"/>
    </row>
    <row r="34" spans="1:9" ht="12.75">
      <c r="A34" s="250">
        <v>3</v>
      </c>
      <c r="B34" s="240" t="s">
        <v>170</v>
      </c>
      <c r="C34" s="201"/>
      <c r="D34" s="201"/>
      <c r="E34" s="201">
        <v>103</v>
      </c>
      <c r="F34" s="201">
        <v>959</v>
      </c>
      <c r="G34" s="279">
        <v>1026</v>
      </c>
      <c r="H34" s="279">
        <v>1026</v>
      </c>
      <c r="I34" s="213">
        <v>1022</v>
      </c>
    </row>
    <row r="35" spans="1:9" ht="13.5" thickBot="1">
      <c r="A35" s="251">
        <v>4</v>
      </c>
      <c r="B35" s="243" t="s">
        <v>171</v>
      </c>
      <c r="C35" s="203"/>
      <c r="D35" s="203"/>
      <c r="E35" s="203"/>
      <c r="F35" s="203">
        <v>222</v>
      </c>
      <c r="G35" s="280"/>
      <c r="H35" s="299"/>
      <c r="I35" s="218"/>
    </row>
    <row r="36" spans="1:9" ht="13.5" thickBot="1">
      <c r="A36" s="244" t="s">
        <v>49</v>
      </c>
      <c r="B36" s="245" t="s">
        <v>245</v>
      </c>
      <c r="C36" s="205">
        <f aca="true" t="shared" si="7" ref="C36:I36">C37+C38</f>
        <v>0</v>
      </c>
      <c r="D36" s="205">
        <f t="shared" si="7"/>
        <v>0</v>
      </c>
      <c r="E36" s="205">
        <f t="shared" si="7"/>
        <v>2616</v>
      </c>
      <c r="F36" s="205">
        <f t="shared" si="7"/>
        <v>1466</v>
      </c>
      <c r="G36" s="205">
        <f t="shared" si="7"/>
        <v>355</v>
      </c>
      <c r="H36" s="205">
        <f t="shared" si="7"/>
        <v>-3432</v>
      </c>
      <c r="I36" s="274">
        <f t="shared" si="7"/>
        <v>-1047</v>
      </c>
    </row>
    <row r="37" spans="1:9" ht="12.75">
      <c r="A37" s="252">
        <v>1</v>
      </c>
      <c r="B37" s="239" t="s">
        <v>243</v>
      </c>
      <c r="C37" s="202">
        <f aca="true" t="shared" si="8" ref="C37:I37">C7-C26-C30</f>
        <v>0</v>
      </c>
      <c r="D37" s="202">
        <f t="shared" si="8"/>
        <v>0</v>
      </c>
      <c r="E37" s="202">
        <f t="shared" si="8"/>
        <v>2977</v>
      </c>
      <c r="F37" s="202">
        <f t="shared" si="8"/>
        <v>3019</v>
      </c>
      <c r="G37" s="202">
        <f t="shared" si="8"/>
        <v>161</v>
      </c>
      <c r="H37" s="202">
        <f t="shared" si="8"/>
        <v>-3130</v>
      </c>
      <c r="I37" s="275">
        <f t="shared" si="8"/>
        <v>-440</v>
      </c>
    </row>
    <row r="38" spans="1:9" ht="13.5" thickBot="1">
      <c r="A38" s="251">
        <v>2</v>
      </c>
      <c r="B38" s="243" t="s">
        <v>244</v>
      </c>
      <c r="C38" s="203">
        <f aca="true" t="shared" si="9" ref="C38:I38">C21-C32-C35</f>
        <v>0</v>
      </c>
      <c r="D38" s="203">
        <f t="shared" si="9"/>
        <v>0</v>
      </c>
      <c r="E38" s="203">
        <f t="shared" si="9"/>
        <v>-361</v>
      </c>
      <c r="F38" s="203">
        <f t="shared" si="9"/>
        <v>-1553</v>
      </c>
      <c r="G38" s="203">
        <f t="shared" si="9"/>
        <v>194</v>
      </c>
      <c r="H38" s="203">
        <f t="shared" si="9"/>
        <v>-302</v>
      </c>
      <c r="I38" s="217">
        <f t="shared" si="9"/>
        <v>-607</v>
      </c>
    </row>
    <row r="39" spans="1:9" ht="13.5" thickBot="1">
      <c r="A39" s="244" t="s">
        <v>69</v>
      </c>
      <c r="B39" s="245" t="s">
        <v>246</v>
      </c>
      <c r="C39" s="205">
        <f aca="true" t="shared" si="10" ref="C39:I39">C40+C41</f>
        <v>0</v>
      </c>
      <c r="D39" s="205">
        <f t="shared" si="10"/>
        <v>0</v>
      </c>
      <c r="E39" s="205">
        <f t="shared" si="10"/>
        <v>-344</v>
      </c>
      <c r="F39" s="205">
        <f t="shared" si="10"/>
        <v>-1359</v>
      </c>
      <c r="G39" s="205">
        <f t="shared" si="10"/>
        <v>-1352</v>
      </c>
      <c r="H39" s="205">
        <f t="shared" si="10"/>
        <v>-1395</v>
      </c>
      <c r="I39" s="274">
        <f t="shared" si="10"/>
        <v>-1471</v>
      </c>
    </row>
    <row r="40" spans="1:9" ht="12.75">
      <c r="A40" s="252">
        <v>1</v>
      </c>
      <c r="B40" s="239" t="s">
        <v>248</v>
      </c>
      <c r="C40" s="202">
        <f aca="true" t="shared" si="11" ref="C40:I40">C19-C28-C29</f>
        <v>0</v>
      </c>
      <c r="D40" s="202">
        <f t="shared" si="11"/>
        <v>0</v>
      </c>
      <c r="E40" s="202">
        <f t="shared" si="11"/>
        <v>-241</v>
      </c>
      <c r="F40" s="202">
        <f t="shared" si="11"/>
        <v>-400</v>
      </c>
      <c r="G40" s="202">
        <f t="shared" si="11"/>
        <v>-326</v>
      </c>
      <c r="H40" s="202">
        <f t="shared" si="11"/>
        <v>-369</v>
      </c>
      <c r="I40" s="275">
        <f t="shared" si="11"/>
        <v>-449</v>
      </c>
    </row>
    <row r="41" spans="1:9" ht="13.5" thickBot="1">
      <c r="A41" s="251">
        <v>2</v>
      </c>
      <c r="B41" s="241" t="s">
        <v>247</v>
      </c>
      <c r="C41" s="203">
        <f aca="true" t="shared" si="12" ref="C41:I41">C22-C33-C34</f>
        <v>0</v>
      </c>
      <c r="D41" s="203">
        <f t="shared" si="12"/>
        <v>0</v>
      </c>
      <c r="E41" s="203">
        <f t="shared" si="12"/>
        <v>-103</v>
      </c>
      <c r="F41" s="203">
        <f t="shared" si="12"/>
        <v>-959</v>
      </c>
      <c r="G41" s="203">
        <f t="shared" si="12"/>
        <v>-1026</v>
      </c>
      <c r="H41" s="203">
        <f t="shared" si="12"/>
        <v>-1026</v>
      </c>
      <c r="I41" s="217">
        <f t="shared" si="12"/>
        <v>-1022</v>
      </c>
    </row>
    <row r="42" spans="1:9" ht="13.5" thickBot="1">
      <c r="A42" s="244" t="s">
        <v>42</v>
      </c>
      <c r="B42" s="245" t="s">
        <v>251</v>
      </c>
      <c r="C42" s="205">
        <f aca="true" t="shared" si="13" ref="C42:I42">C21-C32+C41</f>
        <v>0</v>
      </c>
      <c r="D42" s="205">
        <f t="shared" si="13"/>
        <v>0</v>
      </c>
      <c r="E42" s="205">
        <f t="shared" si="13"/>
        <v>-464</v>
      </c>
      <c r="F42" s="205">
        <f t="shared" si="13"/>
        <v>-2290</v>
      </c>
      <c r="G42" s="205">
        <f t="shared" si="13"/>
        <v>-832</v>
      </c>
      <c r="H42" s="205">
        <f t="shared" si="13"/>
        <v>-1328</v>
      </c>
      <c r="I42" s="274">
        <f t="shared" si="13"/>
        <v>-1629</v>
      </c>
    </row>
    <row r="43" spans="1:9" ht="13.5" thickBot="1">
      <c r="A43" s="246" t="s">
        <v>173</v>
      </c>
      <c r="B43" s="237" t="s">
        <v>204</v>
      </c>
      <c r="C43" s="199"/>
      <c r="D43" s="199"/>
      <c r="E43" s="199"/>
      <c r="F43" s="199"/>
      <c r="G43" s="199"/>
      <c r="H43" s="282"/>
      <c r="I43" s="277"/>
    </row>
    <row r="44" spans="1:9" ht="13.5" thickBot="1">
      <c r="A44" s="244" t="s">
        <v>174</v>
      </c>
      <c r="B44" s="245" t="s">
        <v>205</v>
      </c>
      <c r="C44" s="205"/>
      <c r="D44" s="205"/>
      <c r="E44" s="205"/>
      <c r="F44" s="205"/>
      <c r="G44" s="205"/>
      <c r="H44" s="283"/>
      <c r="I44" s="278"/>
    </row>
    <row r="45" spans="1:9" ht="12.75">
      <c r="A45" s="252">
        <v>1</v>
      </c>
      <c r="B45" s="239" t="s">
        <v>249</v>
      </c>
      <c r="C45" s="202">
        <f aca="true" t="shared" si="14" ref="C45:I45">C7+C19-C26-C28-C29</f>
        <v>0</v>
      </c>
      <c r="D45" s="202">
        <f t="shared" si="14"/>
        <v>0</v>
      </c>
      <c r="E45" s="202">
        <f t="shared" si="14"/>
        <v>3060</v>
      </c>
      <c r="F45" s="202">
        <f t="shared" si="14"/>
        <v>3019</v>
      </c>
      <c r="G45" s="202">
        <f t="shared" si="14"/>
        <v>445</v>
      </c>
      <c r="H45" s="202">
        <f t="shared" si="14"/>
        <v>-2851</v>
      </c>
      <c r="I45" s="275">
        <f t="shared" si="14"/>
        <v>-877</v>
      </c>
    </row>
    <row r="46" spans="1:9" ht="13.5" thickBot="1">
      <c r="A46" s="253">
        <v>2</v>
      </c>
      <c r="B46" s="238" t="s">
        <v>250</v>
      </c>
      <c r="C46" s="254">
        <f aca="true" t="shared" si="15" ref="C46:I46">C42-C43</f>
        <v>0</v>
      </c>
      <c r="D46" s="254">
        <f t="shared" si="15"/>
        <v>0</v>
      </c>
      <c r="E46" s="254">
        <f t="shared" si="15"/>
        <v>-464</v>
      </c>
      <c r="F46" s="254">
        <f t="shared" si="15"/>
        <v>-2290</v>
      </c>
      <c r="G46" s="254">
        <f t="shared" si="15"/>
        <v>-832</v>
      </c>
      <c r="H46" s="254">
        <f t="shared" si="15"/>
        <v>-1328</v>
      </c>
      <c r="I46" s="264">
        <f t="shared" si="15"/>
        <v>-1629</v>
      </c>
    </row>
    <row r="47" spans="1:8" ht="12.75">
      <c r="A47" s="206"/>
      <c r="B47" s="207"/>
      <c r="C47" s="207"/>
      <c r="D47" s="207"/>
      <c r="E47" s="207"/>
      <c r="F47" s="207"/>
      <c r="G47" s="207"/>
      <c r="H47" s="208"/>
    </row>
    <row r="48" spans="1:8" ht="13.5" thickBot="1">
      <c r="A48" s="302" t="s">
        <v>220</v>
      </c>
      <c r="B48" s="302"/>
      <c r="C48" s="302"/>
      <c r="D48" s="302"/>
      <c r="E48" s="302"/>
      <c r="F48" s="302"/>
      <c r="G48" s="302"/>
      <c r="H48" s="302"/>
    </row>
    <row r="49" spans="1:9" ht="13.5" thickBot="1">
      <c r="A49" s="204" t="s">
        <v>221</v>
      </c>
      <c r="B49" s="198" t="s">
        <v>222</v>
      </c>
      <c r="C49" s="209">
        <f aca="true" t="shared" si="16" ref="C49:I49">C50+C51+C52</f>
        <v>0</v>
      </c>
      <c r="D49" s="209">
        <f t="shared" si="16"/>
        <v>0</v>
      </c>
      <c r="E49" s="209">
        <v>7124</v>
      </c>
      <c r="F49" s="209">
        <v>6375</v>
      </c>
      <c r="G49" s="209">
        <v>5652</v>
      </c>
      <c r="H49" s="209">
        <v>4813</v>
      </c>
      <c r="I49" s="209">
        <f t="shared" si="16"/>
        <v>3337</v>
      </c>
    </row>
    <row r="50" spans="1:9" ht="12.75">
      <c r="A50" s="210" t="s">
        <v>223</v>
      </c>
      <c r="B50" s="211" t="s">
        <v>30</v>
      </c>
      <c r="C50" s="212"/>
      <c r="D50" s="212"/>
      <c r="E50" s="212"/>
      <c r="F50" s="212">
        <v>49</v>
      </c>
      <c r="G50" s="212">
        <v>32</v>
      </c>
      <c r="H50" s="213">
        <v>16</v>
      </c>
      <c r="I50" s="213"/>
    </row>
    <row r="51" spans="1:9" ht="12.75">
      <c r="A51" s="214" t="s">
        <v>224</v>
      </c>
      <c r="B51" s="211" t="s">
        <v>225</v>
      </c>
      <c r="C51" s="212"/>
      <c r="D51" s="212"/>
      <c r="E51" s="212">
        <v>7124</v>
      </c>
      <c r="F51" s="212">
        <v>6326</v>
      </c>
      <c r="G51" s="212">
        <v>5620</v>
      </c>
      <c r="H51" s="213">
        <v>4797</v>
      </c>
      <c r="I51" s="213">
        <v>3337</v>
      </c>
    </row>
    <row r="52" spans="1:9" ht="13.5" thickBot="1">
      <c r="A52" s="214" t="s">
        <v>226</v>
      </c>
      <c r="B52" s="211" t="s">
        <v>227</v>
      </c>
      <c r="C52" s="212"/>
      <c r="D52" s="212"/>
      <c r="E52" s="212"/>
      <c r="F52" s="212"/>
      <c r="G52" s="212"/>
      <c r="H52" s="213"/>
      <c r="I52" s="213"/>
    </row>
    <row r="53" spans="1:11" ht="13.5" thickBot="1">
      <c r="A53" s="215" t="s">
        <v>228</v>
      </c>
      <c r="B53" s="198" t="s">
        <v>229</v>
      </c>
      <c r="C53" s="209">
        <f aca="true" t="shared" si="17" ref="C53:I53">C54+C55+C56+C57</f>
        <v>0</v>
      </c>
      <c r="D53" s="209">
        <f t="shared" si="17"/>
        <v>0</v>
      </c>
      <c r="E53" s="209">
        <v>9458</v>
      </c>
      <c r="F53" s="209">
        <v>11492</v>
      </c>
      <c r="G53" s="209">
        <v>12573</v>
      </c>
      <c r="H53" s="209">
        <v>8538</v>
      </c>
      <c r="I53" s="209">
        <f t="shared" si="17"/>
        <v>7472</v>
      </c>
      <c r="K53" s="216"/>
    </row>
    <row r="54" spans="1:9" ht="12.75">
      <c r="A54" s="214" t="s">
        <v>213</v>
      </c>
      <c r="B54" s="211" t="s">
        <v>33</v>
      </c>
      <c r="C54" s="212"/>
      <c r="D54" s="212"/>
      <c r="E54" s="212">
        <v>1500</v>
      </c>
      <c r="F54" s="212">
        <v>1370</v>
      </c>
      <c r="G54" s="212">
        <v>1200</v>
      </c>
      <c r="H54" s="213">
        <v>1156</v>
      </c>
      <c r="I54" s="213">
        <v>1156</v>
      </c>
    </row>
    <row r="55" spans="1:9" ht="12.75">
      <c r="A55" s="214" t="s">
        <v>230</v>
      </c>
      <c r="B55" s="211" t="s">
        <v>34</v>
      </c>
      <c r="C55" s="212"/>
      <c r="D55" s="212"/>
      <c r="E55" s="212">
        <v>1591</v>
      </c>
      <c r="F55" s="212">
        <v>4754</v>
      </c>
      <c r="G55" s="212">
        <v>4664</v>
      </c>
      <c r="H55" s="213">
        <v>4174</v>
      </c>
      <c r="I55" s="213">
        <v>3702</v>
      </c>
    </row>
    <row r="56" spans="1:9" ht="12.75">
      <c r="A56" s="214" t="s">
        <v>231</v>
      </c>
      <c r="B56" s="211" t="s">
        <v>232</v>
      </c>
      <c r="C56" s="212"/>
      <c r="D56" s="212"/>
      <c r="E56" s="212"/>
      <c r="F56" s="212"/>
      <c r="G56" s="212"/>
      <c r="H56" s="213"/>
      <c r="I56" s="213"/>
    </row>
    <row r="57" spans="1:9" ht="13.5" thickBot="1">
      <c r="A57" s="263" t="s">
        <v>233</v>
      </c>
      <c r="B57" s="233" t="s">
        <v>36</v>
      </c>
      <c r="C57" s="264"/>
      <c r="D57" s="264"/>
      <c r="E57" s="264">
        <v>6367</v>
      </c>
      <c r="F57" s="264">
        <v>5368</v>
      </c>
      <c r="G57" s="264">
        <v>6709</v>
      </c>
      <c r="H57" s="265">
        <v>3208</v>
      </c>
      <c r="I57" s="265">
        <v>2614</v>
      </c>
    </row>
    <row r="58" spans="1:9" ht="13.5" thickBot="1">
      <c r="A58" s="259"/>
      <c r="B58" s="260"/>
      <c r="C58" s="261"/>
      <c r="D58" s="261"/>
      <c r="E58" s="261"/>
      <c r="F58" s="261"/>
      <c r="G58" s="261"/>
      <c r="H58" s="262"/>
      <c r="I58" s="262"/>
    </row>
    <row r="59" spans="1:9" ht="13.5" thickBot="1">
      <c r="A59" s="204">
        <v>10</v>
      </c>
      <c r="B59" s="255" t="s">
        <v>253</v>
      </c>
      <c r="C59" s="219">
        <f aca="true" t="shared" si="18" ref="C59:I59">C49+C53</f>
        <v>0</v>
      </c>
      <c r="D59" s="219">
        <f t="shared" si="18"/>
        <v>0</v>
      </c>
      <c r="E59" s="219">
        <v>16582</v>
      </c>
      <c r="F59" s="219">
        <v>17867</v>
      </c>
      <c r="G59" s="219">
        <v>18225</v>
      </c>
      <c r="H59" s="219">
        <v>13351</v>
      </c>
      <c r="I59" s="219">
        <f t="shared" si="18"/>
        <v>10809</v>
      </c>
    </row>
    <row r="60" spans="3:8" ht="13.5" thickBot="1">
      <c r="C60" s="190"/>
      <c r="D60" s="190"/>
      <c r="E60" s="190"/>
      <c r="F60" s="190"/>
      <c r="G60" s="190"/>
      <c r="H60" s="191"/>
    </row>
    <row r="61" spans="1:9" ht="13.5" thickBot="1">
      <c r="A61" s="204">
        <v>11</v>
      </c>
      <c r="B61" s="221" t="s">
        <v>259</v>
      </c>
      <c r="C61" s="209">
        <f aca="true" t="shared" si="19" ref="C61:I61">SUM(C62:C66)</f>
        <v>0</v>
      </c>
      <c r="D61" s="209">
        <f t="shared" si="19"/>
        <v>0</v>
      </c>
      <c r="E61" s="209">
        <v>15944</v>
      </c>
      <c r="F61" s="209">
        <v>15526</v>
      </c>
      <c r="G61" s="209">
        <v>14937</v>
      </c>
      <c r="H61" s="209">
        <v>10673</v>
      </c>
      <c r="I61" s="209">
        <f t="shared" si="19"/>
        <v>8147</v>
      </c>
    </row>
    <row r="62" spans="1:9" ht="12.75">
      <c r="A62" s="222">
        <v>12</v>
      </c>
      <c r="B62" s="256" t="s">
        <v>260</v>
      </c>
      <c r="C62" s="223"/>
      <c r="D62" s="223"/>
      <c r="E62" s="223">
        <v>123</v>
      </c>
      <c r="F62" s="224">
        <v>123</v>
      </c>
      <c r="G62" s="224">
        <v>123</v>
      </c>
      <c r="H62" s="225">
        <v>123</v>
      </c>
      <c r="I62" s="225">
        <v>123</v>
      </c>
    </row>
    <row r="63" spans="1:9" ht="12.75">
      <c r="A63" s="226">
        <v>13</v>
      </c>
      <c r="B63" s="257" t="s">
        <v>179</v>
      </c>
      <c r="C63" s="227"/>
      <c r="D63" s="227"/>
      <c r="E63" s="227">
        <v>13225</v>
      </c>
      <c r="F63" s="228">
        <v>14674</v>
      </c>
      <c r="G63" s="228">
        <v>15201</v>
      </c>
      <c r="H63" s="229">
        <v>14729</v>
      </c>
      <c r="I63" s="229">
        <f>I59-I62-I65-I66-I67-I69</f>
        <v>10081</v>
      </c>
    </row>
    <row r="64" spans="1:9" ht="12.75">
      <c r="A64" s="230">
        <v>14</v>
      </c>
      <c r="B64" s="258" t="s">
        <v>180</v>
      </c>
      <c r="C64" s="231"/>
      <c r="D64" s="231"/>
      <c r="E64" s="231"/>
      <c r="F64" s="232"/>
      <c r="G64" s="232"/>
      <c r="H64" s="229"/>
      <c r="I64" s="229"/>
    </row>
    <row r="65" spans="1:9" ht="12.75">
      <c r="A65" s="230">
        <v>15</v>
      </c>
      <c r="B65" s="258" t="s">
        <v>181</v>
      </c>
      <c r="C65" s="231"/>
      <c r="D65" s="231"/>
      <c r="E65" s="231">
        <v>3060</v>
      </c>
      <c r="F65" s="232">
        <v>3019</v>
      </c>
      <c r="G65" s="232">
        <v>445</v>
      </c>
      <c r="H65" s="229">
        <v>-2851</v>
      </c>
      <c r="I65" s="229">
        <v>-428</v>
      </c>
    </row>
    <row r="66" spans="1:9" ht="13.5" thickBot="1">
      <c r="A66" s="230">
        <v>16</v>
      </c>
      <c r="B66" s="258" t="s">
        <v>254</v>
      </c>
      <c r="C66" s="231"/>
      <c r="D66" s="231"/>
      <c r="E66" s="231">
        <v>-464</v>
      </c>
      <c r="F66" s="232">
        <v>-2290</v>
      </c>
      <c r="G66" s="232">
        <v>-832</v>
      </c>
      <c r="H66" s="229">
        <v>-1328</v>
      </c>
      <c r="I66" s="229">
        <v>-1629</v>
      </c>
    </row>
    <row r="67" spans="1:9" ht="13.5" thickBot="1">
      <c r="A67" s="204">
        <v>17</v>
      </c>
      <c r="B67" s="198" t="s">
        <v>58</v>
      </c>
      <c r="C67" s="209"/>
      <c r="D67" s="209"/>
      <c r="E67" s="209">
        <v>-66</v>
      </c>
      <c r="F67" s="209">
        <v>1849</v>
      </c>
      <c r="G67" s="209">
        <v>2483</v>
      </c>
      <c r="H67" s="234">
        <v>2019</v>
      </c>
      <c r="I67" s="234">
        <v>2173</v>
      </c>
    </row>
    <row r="68" spans="1:9" ht="13.5" thickBot="1">
      <c r="A68" s="204">
        <v>18</v>
      </c>
      <c r="B68" s="198" t="s">
        <v>59</v>
      </c>
      <c r="C68" s="209"/>
      <c r="D68" s="209"/>
      <c r="E68" s="209"/>
      <c r="F68" s="209"/>
      <c r="G68" s="209"/>
      <c r="H68" s="234"/>
      <c r="I68" s="234"/>
    </row>
    <row r="69" spans="1:9" ht="13.5" thickBot="1">
      <c r="A69" s="204">
        <v>19</v>
      </c>
      <c r="B69" s="198" t="s">
        <v>256</v>
      </c>
      <c r="C69" s="209">
        <f aca="true" t="shared" si="20" ref="C69:I69">SUM(C70:C71)</f>
        <v>0</v>
      </c>
      <c r="D69" s="209">
        <f t="shared" si="20"/>
        <v>0</v>
      </c>
      <c r="E69" s="209">
        <v>704</v>
      </c>
      <c r="F69" s="209">
        <v>492</v>
      </c>
      <c r="G69" s="209">
        <v>805</v>
      </c>
      <c r="H69" s="209">
        <v>659</v>
      </c>
      <c r="I69" s="209">
        <f t="shared" si="20"/>
        <v>489</v>
      </c>
    </row>
    <row r="70" spans="1:9" ht="12.75">
      <c r="A70" s="210">
        <v>20</v>
      </c>
      <c r="B70" s="258" t="s">
        <v>255</v>
      </c>
      <c r="C70" s="212"/>
      <c r="D70" s="212"/>
      <c r="E70" s="212"/>
      <c r="F70" s="212"/>
      <c r="G70" s="212"/>
      <c r="H70" s="213"/>
      <c r="I70" s="213"/>
    </row>
    <row r="71" spans="1:9" ht="13.5" thickBot="1">
      <c r="A71" s="210">
        <v>21</v>
      </c>
      <c r="B71" s="211" t="s">
        <v>40</v>
      </c>
      <c r="C71" s="212"/>
      <c r="D71" s="212"/>
      <c r="E71" s="212">
        <v>704</v>
      </c>
      <c r="F71" s="217">
        <v>492</v>
      </c>
      <c r="G71" s="217">
        <v>805</v>
      </c>
      <c r="H71" s="218">
        <v>659</v>
      </c>
      <c r="I71" s="218">
        <v>489</v>
      </c>
    </row>
    <row r="72" spans="1:9" ht="13.5" thickBot="1">
      <c r="A72" s="266"/>
      <c r="B72" s="267"/>
      <c r="C72" s="268"/>
      <c r="D72" s="268"/>
      <c r="E72" s="268"/>
      <c r="F72" s="268"/>
      <c r="G72" s="268"/>
      <c r="H72" s="269"/>
      <c r="I72" s="269"/>
    </row>
    <row r="73" spans="1:9" ht="13.5" thickBot="1">
      <c r="A73" s="204">
        <v>22</v>
      </c>
      <c r="B73" s="255" t="s">
        <v>257</v>
      </c>
      <c r="C73" s="219">
        <f aca="true" t="shared" si="21" ref="C73:I73">C61+C67+C69+C68</f>
        <v>0</v>
      </c>
      <c r="D73" s="219">
        <f t="shared" si="21"/>
        <v>0</v>
      </c>
      <c r="E73" s="219">
        <v>16582</v>
      </c>
      <c r="F73" s="219">
        <v>17867</v>
      </c>
      <c r="G73" s="219">
        <v>18225</v>
      </c>
      <c r="H73" s="219">
        <v>13351</v>
      </c>
      <c r="I73" s="219">
        <f t="shared" si="21"/>
        <v>10809</v>
      </c>
    </row>
    <row r="74" spans="7:8" ht="12.75">
      <c r="G74" s="190"/>
      <c r="H74" s="191"/>
    </row>
    <row r="75" spans="7:9" ht="12.75">
      <c r="G75" s="190"/>
      <c r="H75" s="235"/>
      <c r="I75" s="235">
        <f>I59-I73</f>
        <v>0</v>
      </c>
    </row>
  </sheetData>
  <mergeCells count="2">
    <mergeCell ref="A2:H2"/>
    <mergeCell ref="A48:H48"/>
  </mergeCells>
  <printOptions horizontalCentered="1"/>
  <pageMargins left="0.3937007874015748" right="0.3937007874015748" top="0.5905511811023623" bottom="0.4330708661417323" header="0.3937007874015748" footer="0.3937007874015748"/>
  <pageSetup fitToHeight="1" fitToWidth="1" horizontalDpi="300" verticalDpi="300" orientation="portrait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workbookViewId="0" topLeftCell="B1">
      <selection activeCell="Y23" sqref="Y23"/>
    </sheetView>
  </sheetViews>
  <sheetFormatPr defaultColWidth="9.00390625" defaultRowHeight="12.75"/>
  <cols>
    <col min="1" max="1" width="5.00390625" style="0" customWidth="1"/>
    <col min="2" max="2" width="2.375" style="0" customWidth="1"/>
    <col min="3" max="3" width="2.625" style="0" customWidth="1"/>
    <col min="4" max="5" width="4.25390625" style="0" customWidth="1"/>
    <col min="6" max="6" width="5.00390625" style="0" customWidth="1"/>
    <col min="7" max="16" width="4.25390625" style="0" customWidth="1"/>
    <col min="17" max="17" width="1.75390625" style="0" customWidth="1"/>
    <col min="18" max="18" width="2.625" style="0" customWidth="1"/>
    <col min="19" max="19" width="5.625" style="0" customWidth="1"/>
    <col min="20" max="20" width="1.37890625" style="0" customWidth="1"/>
    <col min="21" max="21" width="2.375" style="0" customWidth="1"/>
    <col min="22" max="22" width="3.25390625" style="0" customWidth="1"/>
  </cols>
  <sheetData>
    <row r="1" spans="1:22" ht="18.75" thickBot="1">
      <c r="A1" s="18">
        <f>Fedőlap!$A$1</f>
        <v>1</v>
      </c>
      <c r="B1" s="308">
        <f>Fedőlap!$B$1</f>
        <v>9</v>
      </c>
      <c r="C1" s="309"/>
      <c r="D1" s="20">
        <f>Fedőlap!$C$1</f>
        <v>6</v>
      </c>
      <c r="E1" s="20">
        <f>Fedőlap!$D$1</f>
        <v>3</v>
      </c>
      <c r="F1" s="20">
        <f>Fedőlap!$E$1</f>
        <v>8</v>
      </c>
      <c r="G1" s="20">
        <f>Fedőlap!$F$1</f>
        <v>1</v>
      </c>
      <c r="H1" s="20">
        <f>Fedőlap!$G$1</f>
        <v>6</v>
      </c>
      <c r="I1" s="19">
        <f>Fedőlap!$H$1</f>
        <v>0</v>
      </c>
      <c r="J1" s="18">
        <f>Fedőlap!$I$1</f>
        <v>9</v>
      </c>
      <c r="K1" s="20">
        <f>Fedőlap!$J$1</f>
        <v>0</v>
      </c>
      <c r="L1" s="20">
        <f>Fedőlap!$K$1</f>
        <v>6</v>
      </c>
      <c r="M1" s="19">
        <f>Fedőlap!$L$1</f>
        <v>2</v>
      </c>
      <c r="N1" s="18">
        <f>Fedőlap!$M$1</f>
        <v>5</v>
      </c>
      <c r="O1" s="20">
        <f>Fedőlap!$N$1</f>
        <v>2</v>
      </c>
      <c r="P1" s="19">
        <f>Fedőlap!$O$1</f>
        <v>9</v>
      </c>
      <c r="Q1" s="310">
        <f>Fedőlap!$P$1</f>
        <v>0</v>
      </c>
      <c r="R1" s="309"/>
      <c r="S1" s="19">
        <f>Fedőlap!$Q$1</f>
        <v>2</v>
      </c>
      <c r="T1" s="17"/>
      <c r="U1" s="1"/>
      <c r="V1" s="1"/>
    </row>
    <row r="2" spans="1:22" ht="12.75">
      <c r="A2" s="2" t="s">
        <v>0</v>
      </c>
      <c r="B2" s="5"/>
      <c r="C2" s="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1"/>
      <c r="U2" s="1"/>
      <c r="V2" s="1"/>
    </row>
    <row r="3" spans="1:22" ht="12.75">
      <c r="A3" s="1"/>
      <c r="B3" s="10"/>
      <c r="C3" s="10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8">
      <c r="A4" s="187" t="str">
        <f>Fedőlap!$A$9</f>
        <v>Budapesti Természetbarát Sportszövetség</v>
      </c>
      <c r="B4" s="187" t="str">
        <f>Fedőlap!$A$9</f>
        <v>Budapesti Természetbarát Sportszövetség</v>
      </c>
      <c r="C4" s="6"/>
      <c r="D4" s="22"/>
      <c r="E4" s="6"/>
      <c r="F4" s="6"/>
      <c r="G4" s="6"/>
      <c r="H4" s="6"/>
      <c r="I4" s="6"/>
      <c r="J4" s="6"/>
      <c r="K4" s="6"/>
      <c r="L4" s="6"/>
      <c r="M4" s="6"/>
      <c r="N4" s="1"/>
      <c r="O4" s="1"/>
      <c r="P4" s="1"/>
      <c r="Q4" s="1"/>
      <c r="R4" s="1"/>
      <c r="S4" s="1"/>
      <c r="T4" s="1"/>
      <c r="U4" s="1"/>
      <c r="V4" s="1"/>
    </row>
    <row r="5" spans="1:13" ht="12.75">
      <c r="A5" s="168" t="str">
        <f>Fedőlap!A35</f>
        <v>- Tisztségviselők juttatásai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7" ht="13.5" thickBot="1"/>
    <row r="8" spans="1:22" ht="13.5" thickBot="1">
      <c r="A8" s="497" t="s">
        <v>122</v>
      </c>
      <c r="B8" s="498"/>
      <c r="C8" s="498"/>
      <c r="D8" s="498"/>
      <c r="E8" s="498"/>
      <c r="F8" s="498"/>
      <c r="G8" s="499"/>
      <c r="H8" s="497" t="s">
        <v>95</v>
      </c>
      <c r="I8" s="498"/>
      <c r="J8" s="498"/>
      <c r="K8" s="498"/>
      <c r="L8" s="498"/>
      <c r="M8" s="498"/>
      <c r="N8" s="498"/>
      <c r="O8" s="498"/>
      <c r="P8" s="556"/>
      <c r="Q8" s="498" t="s">
        <v>123</v>
      </c>
      <c r="R8" s="498"/>
      <c r="S8" s="498"/>
      <c r="T8" s="498"/>
      <c r="U8" s="498"/>
      <c r="V8" s="499"/>
    </row>
    <row r="9" spans="1:22" ht="13.5" thickBot="1">
      <c r="A9" s="503" t="s">
        <v>109</v>
      </c>
      <c r="B9" s="504"/>
      <c r="C9" s="504"/>
      <c r="D9" s="504"/>
      <c r="E9" s="504"/>
      <c r="F9" s="504"/>
      <c r="G9" s="505"/>
      <c r="H9" s="387" t="s">
        <v>85</v>
      </c>
      <c r="I9" s="387"/>
      <c r="J9" s="387"/>
      <c r="K9" s="387"/>
      <c r="L9" s="387"/>
      <c r="M9" s="387" t="s">
        <v>86</v>
      </c>
      <c r="N9" s="387"/>
      <c r="O9" s="387"/>
      <c r="P9" s="387"/>
      <c r="Q9" s="387" t="s">
        <v>92</v>
      </c>
      <c r="R9" s="387"/>
      <c r="S9" s="387"/>
      <c r="T9" s="387" t="s">
        <v>93</v>
      </c>
      <c r="U9" s="387"/>
      <c r="V9" s="387"/>
    </row>
    <row r="10" spans="1:22" ht="12.75">
      <c r="A10" s="407" t="s">
        <v>124</v>
      </c>
      <c r="B10" s="408"/>
      <c r="C10" s="408"/>
      <c r="D10" s="408"/>
      <c r="E10" s="408"/>
      <c r="F10" s="408"/>
      <c r="G10" s="409"/>
      <c r="H10" s="397"/>
      <c r="I10" s="398"/>
      <c r="J10" s="398"/>
      <c r="K10" s="398"/>
      <c r="L10" s="399"/>
      <c r="M10" s="397"/>
      <c r="N10" s="398"/>
      <c r="O10" s="398"/>
      <c r="P10" s="399"/>
      <c r="Q10" s="397">
        <v>0</v>
      </c>
      <c r="R10" s="398"/>
      <c r="S10" s="399"/>
      <c r="T10" s="397">
        <f>H10-M10</f>
        <v>0</v>
      </c>
      <c r="U10" s="398"/>
      <c r="V10" s="399"/>
    </row>
    <row r="11" spans="1:22" ht="13.5" thickBot="1">
      <c r="A11" s="410"/>
      <c r="B11" s="411"/>
      <c r="C11" s="411"/>
      <c r="D11" s="411"/>
      <c r="E11" s="411"/>
      <c r="F11" s="411"/>
      <c r="G11" s="412"/>
      <c r="H11" s="400"/>
      <c r="I11" s="401"/>
      <c r="J11" s="401"/>
      <c r="K11" s="401"/>
      <c r="L11" s="402"/>
      <c r="M11" s="400"/>
      <c r="N11" s="401"/>
      <c r="O11" s="401"/>
      <c r="P11" s="402"/>
      <c r="Q11" s="400"/>
      <c r="R11" s="401"/>
      <c r="S11" s="402"/>
      <c r="T11" s="400"/>
      <c r="U11" s="401"/>
      <c r="V11" s="402"/>
    </row>
    <row r="12" spans="1:22" ht="12.75">
      <c r="A12" s="407" t="s">
        <v>125</v>
      </c>
      <c r="B12" s="408"/>
      <c r="C12" s="408"/>
      <c r="D12" s="408"/>
      <c r="E12" s="408"/>
      <c r="F12" s="408"/>
      <c r="G12" s="409"/>
      <c r="H12" s="397"/>
      <c r="I12" s="398"/>
      <c r="J12" s="398"/>
      <c r="K12" s="398"/>
      <c r="L12" s="399"/>
      <c r="M12" s="397"/>
      <c r="N12" s="398"/>
      <c r="O12" s="398"/>
      <c r="P12" s="399"/>
      <c r="Q12" s="397">
        <v>0</v>
      </c>
      <c r="R12" s="398"/>
      <c r="S12" s="399"/>
      <c r="T12" s="397">
        <f>H12-M12</f>
        <v>0</v>
      </c>
      <c r="U12" s="398"/>
      <c r="V12" s="399"/>
    </row>
    <row r="13" spans="1:22" ht="13.5" thickBot="1">
      <c r="A13" s="410"/>
      <c r="B13" s="411"/>
      <c r="C13" s="411"/>
      <c r="D13" s="411"/>
      <c r="E13" s="411"/>
      <c r="F13" s="411"/>
      <c r="G13" s="412"/>
      <c r="H13" s="400"/>
      <c r="I13" s="401"/>
      <c r="J13" s="401"/>
      <c r="K13" s="401"/>
      <c r="L13" s="402"/>
      <c r="M13" s="400"/>
      <c r="N13" s="401"/>
      <c r="O13" s="401"/>
      <c r="P13" s="402"/>
      <c r="Q13" s="400"/>
      <c r="R13" s="401"/>
      <c r="S13" s="402"/>
      <c r="T13" s="400"/>
      <c r="U13" s="401"/>
      <c r="V13" s="402"/>
    </row>
    <row r="14" spans="1:22" ht="13.5" thickBot="1">
      <c r="A14" s="553" t="s">
        <v>126</v>
      </c>
      <c r="B14" s="554"/>
      <c r="C14" s="554"/>
      <c r="D14" s="554"/>
      <c r="E14" s="554"/>
      <c r="F14" s="554"/>
      <c r="G14" s="555"/>
      <c r="H14" s="550"/>
      <c r="I14" s="551"/>
      <c r="J14" s="551"/>
      <c r="K14" s="551"/>
      <c r="L14" s="552"/>
      <c r="M14" s="550"/>
      <c r="N14" s="551"/>
      <c r="O14" s="551"/>
      <c r="P14" s="552"/>
      <c r="Q14" s="550">
        <v>0</v>
      </c>
      <c r="R14" s="551"/>
      <c r="S14" s="552"/>
      <c r="T14" s="550">
        <f>H14-M14</f>
        <v>0</v>
      </c>
      <c r="U14" s="551"/>
      <c r="V14" s="552"/>
    </row>
    <row r="15" spans="1:22" ht="13.5" thickBot="1">
      <c r="A15" s="553" t="s">
        <v>127</v>
      </c>
      <c r="B15" s="554"/>
      <c r="C15" s="554"/>
      <c r="D15" s="554"/>
      <c r="E15" s="554"/>
      <c r="F15" s="554"/>
      <c r="G15" s="555"/>
      <c r="H15" s="550"/>
      <c r="I15" s="551"/>
      <c r="J15" s="551"/>
      <c r="K15" s="551"/>
      <c r="L15" s="552"/>
      <c r="M15" s="550"/>
      <c r="N15" s="551"/>
      <c r="O15" s="551"/>
      <c r="P15" s="552"/>
      <c r="Q15" s="550">
        <v>0</v>
      </c>
      <c r="R15" s="551"/>
      <c r="S15" s="552"/>
      <c r="T15" s="550">
        <f>H15-M15</f>
        <v>0</v>
      </c>
      <c r="U15" s="551"/>
      <c r="V15" s="552"/>
    </row>
    <row r="16" spans="1:22" ht="12.75">
      <c r="A16" s="407" t="s">
        <v>128</v>
      </c>
      <c r="B16" s="408"/>
      <c r="C16" s="408"/>
      <c r="D16" s="408"/>
      <c r="E16" s="408"/>
      <c r="F16" s="408"/>
      <c r="G16" s="409"/>
      <c r="H16" s="397"/>
      <c r="I16" s="398"/>
      <c r="J16" s="398"/>
      <c r="K16" s="398"/>
      <c r="L16" s="399"/>
      <c r="M16" s="397"/>
      <c r="N16" s="398"/>
      <c r="O16" s="398"/>
      <c r="P16" s="399"/>
      <c r="Q16" s="397">
        <v>0</v>
      </c>
      <c r="R16" s="398"/>
      <c r="S16" s="399"/>
      <c r="T16" s="397">
        <f>H16-M16</f>
        <v>0</v>
      </c>
      <c r="U16" s="398"/>
      <c r="V16" s="399"/>
    </row>
    <row r="17" spans="1:22" ht="13.5" thickBot="1">
      <c r="A17" s="410"/>
      <c r="B17" s="411"/>
      <c r="C17" s="411"/>
      <c r="D17" s="411"/>
      <c r="E17" s="411"/>
      <c r="F17" s="411"/>
      <c r="G17" s="412"/>
      <c r="H17" s="400"/>
      <c r="I17" s="401"/>
      <c r="J17" s="401"/>
      <c r="K17" s="401"/>
      <c r="L17" s="402"/>
      <c r="M17" s="400"/>
      <c r="N17" s="401"/>
      <c r="O17" s="401"/>
      <c r="P17" s="402"/>
      <c r="Q17" s="400"/>
      <c r="R17" s="401"/>
      <c r="S17" s="402"/>
      <c r="T17" s="400"/>
      <c r="U17" s="401"/>
      <c r="V17" s="402"/>
    </row>
    <row r="18" spans="1:22" ht="12.75">
      <c r="A18" s="532" t="s">
        <v>158</v>
      </c>
      <c r="B18" s="533"/>
      <c r="C18" s="533"/>
      <c r="D18" s="533"/>
      <c r="E18" s="533"/>
      <c r="F18" s="533"/>
      <c r="G18" s="534"/>
      <c r="H18" s="538"/>
      <c r="I18" s="539"/>
      <c r="J18" s="539"/>
      <c r="K18" s="539"/>
      <c r="L18" s="540"/>
      <c r="M18" s="538"/>
      <c r="N18" s="539"/>
      <c r="O18" s="539"/>
      <c r="P18" s="540"/>
      <c r="Q18" s="544"/>
      <c r="R18" s="545"/>
      <c r="S18" s="546"/>
      <c r="T18" s="538">
        <f>+M18-H18</f>
        <v>0</v>
      </c>
      <c r="U18" s="539"/>
      <c r="V18" s="540"/>
    </row>
    <row r="19" spans="1:22" ht="23.25" customHeight="1" thickBot="1">
      <c r="A19" s="535"/>
      <c r="B19" s="536"/>
      <c r="C19" s="536"/>
      <c r="D19" s="536"/>
      <c r="E19" s="536"/>
      <c r="F19" s="536"/>
      <c r="G19" s="537"/>
      <c r="H19" s="541"/>
      <c r="I19" s="542"/>
      <c r="J19" s="542"/>
      <c r="K19" s="542"/>
      <c r="L19" s="543"/>
      <c r="M19" s="541"/>
      <c r="N19" s="542"/>
      <c r="O19" s="542"/>
      <c r="P19" s="543"/>
      <c r="Q19" s="547"/>
      <c r="R19" s="548"/>
      <c r="S19" s="549"/>
      <c r="T19" s="541"/>
      <c r="U19" s="542"/>
      <c r="V19" s="543"/>
    </row>
    <row r="20" spans="1:22" ht="12.75">
      <c r="A20" s="407" t="s">
        <v>129</v>
      </c>
      <c r="B20" s="408"/>
      <c r="C20" s="408"/>
      <c r="D20" s="408"/>
      <c r="E20" s="408"/>
      <c r="F20" s="408"/>
      <c r="G20" s="409"/>
      <c r="H20" s="397"/>
      <c r="I20" s="398"/>
      <c r="J20" s="398"/>
      <c r="K20" s="398"/>
      <c r="L20" s="399"/>
      <c r="M20" s="397"/>
      <c r="N20" s="398"/>
      <c r="O20" s="398"/>
      <c r="P20" s="399"/>
      <c r="Q20" s="397">
        <v>0</v>
      </c>
      <c r="R20" s="398"/>
      <c r="S20" s="399"/>
      <c r="T20" s="397">
        <f>H20-M20</f>
        <v>0</v>
      </c>
      <c r="U20" s="398"/>
      <c r="V20" s="399"/>
    </row>
    <row r="21" spans="1:22" ht="13.5" thickBot="1">
      <c r="A21" s="410"/>
      <c r="B21" s="411"/>
      <c r="C21" s="411"/>
      <c r="D21" s="411"/>
      <c r="E21" s="411"/>
      <c r="F21" s="411"/>
      <c r="G21" s="412"/>
      <c r="H21" s="400"/>
      <c r="I21" s="401"/>
      <c r="J21" s="401"/>
      <c r="K21" s="401"/>
      <c r="L21" s="402"/>
      <c r="M21" s="400"/>
      <c r="N21" s="401"/>
      <c r="O21" s="401"/>
      <c r="P21" s="402"/>
      <c r="Q21" s="400"/>
      <c r="R21" s="401"/>
      <c r="S21" s="402"/>
      <c r="T21" s="400"/>
      <c r="U21" s="401"/>
      <c r="V21" s="402"/>
    </row>
    <row r="22" spans="1:22" ht="13.5" thickBot="1">
      <c r="A22" s="553" t="s">
        <v>130</v>
      </c>
      <c r="B22" s="554"/>
      <c r="C22" s="554"/>
      <c r="D22" s="554"/>
      <c r="E22" s="554"/>
      <c r="F22" s="554"/>
      <c r="G22" s="555"/>
      <c r="H22" s="550"/>
      <c r="I22" s="551"/>
      <c r="J22" s="551"/>
      <c r="K22" s="551"/>
      <c r="L22" s="552"/>
      <c r="M22" s="550"/>
      <c r="N22" s="551"/>
      <c r="O22" s="551"/>
      <c r="P22" s="552"/>
      <c r="Q22" s="550">
        <v>0</v>
      </c>
      <c r="R22" s="551"/>
      <c r="S22" s="552"/>
      <c r="T22" s="550">
        <f>H22-M22</f>
        <v>0</v>
      </c>
      <c r="U22" s="551"/>
      <c r="V22" s="552"/>
    </row>
    <row r="23" spans="1:22" ht="12.75">
      <c r="A23" s="407" t="s">
        <v>131</v>
      </c>
      <c r="B23" s="408"/>
      <c r="C23" s="408"/>
      <c r="D23" s="408"/>
      <c r="E23" s="408"/>
      <c r="F23" s="408"/>
      <c r="G23" s="409"/>
      <c r="H23" s="397"/>
      <c r="I23" s="398"/>
      <c r="J23" s="398"/>
      <c r="K23" s="398"/>
      <c r="L23" s="399"/>
      <c r="M23" s="397"/>
      <c r="N23" s="398"/>
      <c r="O23" s="398"/>
      <c r="P23" s="399"/>
      <c r="Q23" s="397">
        <v>0</v>
      </c>
      <c r="R23" s="398"/>
      <c r="S23" s="399"/>
      <c r="T23" s="397">
        <f>H23-M23</f>
        <v>0</v>
      </c>
      <c r="U23" s="398"/>
      <c r="V23" s="399"/>
    </row>
    <row r="24" spans="1:22" ht="13.5" thickBot="1">
      <c r="A24" s="410"/>
      <c r="B24" s="411"/>
      <c r="C24" s="411"/>
      <c r="D24" s="411"/>
      <c r="E24" s="411"/>
      <c r="F24" s="411"/>
      <c r="G24" s="412"/>
      <c r="H24" s="400"/>
      <c r="I24" s="401"/>
      <c r="J24" s="401"/>
      <c r="K24" s="401"/>
      <c r="L24" s="402"/>
      <c r="M24" s="400"/>
      <c r="N24" s="401"/>
      <c r="O24" s="401"/>
      <c r="P24" s="402"/>
      <c r="Q24" s="400"/>
      <c r="R24" s="401"/>
      <c r="S24" s="402"/>
      <c r="T24" s="400"/>
      <c r="U24" s="401"/>
      <c r="V24" s="402"/>
    </row>
    <row r="25" spans="1:22" ht="12.75">
      <c r="A25" s="414" t="s">
        <v>103</v>
      </c>
      <c r="B25" s="531"/>
      <c r="C25" s="531"/>
      <c r="D25" s="531"/>
      <c r="E25" s="531"/>
      <c r="F25" s="531"/>
      <c r="G25" s="416"/>
      <c r="H25" s="538">
        <f>SUM(H18:L24)</f>
        <v>0</v>
      </c>
      <c r="I25" s="539"/>
      <c r="J25" s="539"/>
      <c r="K25" s="539"/>
      <c r="L25" s="540"/>
      <c r="M25" s="538">
        <f>SUM(M10:P24)</f>
        <v>0</v>
      </c>
      <c r="N25" s="539"/>
      <c r="O25" s="539"/>
      <c r="P25" s="540"/>
      <c r="Q25" s="544"/>
      <c r="R25" s="545"/>
      <c r="S25" s="546"/>
      <c r="T25" s="538">
        <f>+M25-H25</f>
        <v>0</v>
      </c>
      <c r="U25" s="539"/>
      <c r="V25" s="540"/>
    </row>
    <row r="26" spans="1:22" ht="13.5" thickBot="1">
      <c r="A26" s="410"/>
      <c r="B26" s="411"/>
      <c r="C26" s="411"/>
      <c r="D26" s="411"/>
      <c r="E26" s="411"/>
      <c r="F26" s="411"/>
      <c r="G26" s="412"/>
      <c r="H26" s="541"/>
      <c r="I26" s="542"/>
      <c r="J26" s="542"/>
      <c r="K26" s="542"/>
      <c r="L26" s="543"/>
      <c r="M26" s="541"/>
      <c r="N26" s="542"/>
      <c r="O26" s="542"/>
      <c r="P26" s="543"/>
      <c r="Q26" s="547"/>
      <c r="R26" s="548"/>
      <c r="S26" s="549"/>
      <c r="T26" s="541"/>
      <c r="U26" s="542"/>
      <c r="V26" s="543"/>
    </row>
    <row r="34" spans="1:20" ht="12.75">
      <c r="A34" s="153" t="s">
        <v>3</v>
      </c>
      <c r="B34" s="153"/>
      <c r="C34" s="154" t="str">
        <f>Fedőlap!C42</f>
        <v>Budapest, 2008. március 31. </v>
      </c>
      <c r="D34" s="154"/>
      <c r="E34" s="154"/>
      <c r="F34" s="154"/>
      <c r="G34" s="154"/>
      <c r="H34" s="154"/>
      <c r="I34" s="155"/>
      <c r="J34" s="153"/>
      <c r="K34" s="153"/>
      <c r="L34" s="156"/>
      <c r="M34" s="156"/>
      <c r="N34" s="156"/>
      <c r="O34" s="156"/>
      <c r="P34" s="156"/>
      <c r="Q34" s="156"/>
      <c r="R34" s="156"/>
      <c r="S34" s="156"/>
      <c r="T34" s="156"/>
    </row>
    <row r="35" spans="1:20" ht="12.75">
      <c r="A35" s="153"/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21" t="str">
        <f>Fedőlap!$L$43</f>
        <v>a szervezet képviselője</v>
      </c>
      <c r="M35" s="157"/>
      <c r="N35" s="157"/>
      <c r="O35" s="157"/>
      <c r="P35" s="157"/>
      <c r="Q35" s="157"/>
      <c r="R35" s="157"/>
      <c r="S35" s="157"/>
      <c r="T35" s="157"/>
    </row>
    <row r="36" spans="1:20" ht="12.75">
      <c r="A36" s="153"/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7"/>
      <c r="M36" s="157"/>
      <c r="N36" s="157"/>
      <c r="O36" s="157"/>
      <c r="P36" s="157"/>
      <c r="Q36" s="157"/>
      <c r="R36" s="157"/>
      <c r="S36" s="157"/>
      <c r="T36" s="157"/>
    </row>
    <row r="37" spans="1:20" ht="12.75">
      <c r="A37" s="153"/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</row>
    <row r="38" spans="1:20" ht="15">
      <c r="A38" s="1"/>
      <c r="B38" s="1"/>
      <c r="C38" s="1"/>
      <c r="D38" s="1"/>
      <c r="E38" s="1"/>
      <c r="F38" s="1"/>
      <c r="G38" s="1"/>
      <c r="H38" s="1"/>
      <c r="I38" s="1"/>
      <c r="J38" s="92" t="s">
        <v>12</v>
      </c>
      <c r="K38" s="1"/>
      <c r="L38" s="1"/>
      <c r="M38" s="1"/>
      <c r="N38" s="1"/>
      <c r="O38" s="1"/>
      <c r="P38" s="1"/>
      <c r="Q38" s="1"/>
      <c r="R38" s="1"/>
      <c r="S38" s="1"/>
      <c r="T38" s="1"/>
    </row>
  </sheetData>
  <mergeCells count="60">
    <mergeCell ref="B1:C1"/>
    <mergeCell ref="Q1:R1"/>
    <mergeCell ref="A8:G8"/>
    <mergeCell ref="A9:G9"/>
    <mergeCell ref="H9:L9"/>
    <mergeCell ref="M9:P9"/>
    <mergeCell ref="H8:P8"/>
    <mergeCell ref="Q8:V8"/>
    <mergeCell ref="Q9:S9"/>
    <mergeCell ref="T9:V9"/>
    <mergeCell ref="A10:G11"/>
    <mergeCell ref="A12:G13"/>
    <mergeCell ref="A14:G14"/>
    <mergeCell ref="A22:G22"/>
    <mergeCell ref="A18:G19"/>
    <mergeCell ref="A23:G24"/>
    <mergeCell ref="A25:G26"/>
    <mergeCell ref="A15:G15"/>
    <mergeCell ref="A16:G17"/>
    <mergeCell ref="A20:G21"/>
    <mergeCell ref="H10:L11"/>
    <mergeCell ref="M10:P11"/>
    <mergeCell ref="Q10:S11"/>
    <mergeCell ref="T10:V11"/>
    <mergeCell ref="T12:V13"/>
    <mergeCell ref="Q12:S13"/>
    <mergeCell ref="M12:P13"/>
    <mergeCell ref="H12:L13"/>
    <mergeCell ref="H14:L14"/>
    <mergeCell ref="H15:L15"/>
    <mergeCell ref="M14:P14"/>
    <mergeCell ref="M15:P15"/>
    <mergeCell ref="Q14:S14"/>
    <mergeCell ref="Q15:S15"/>
    <mergeCell ref="T14:V14"/>
    <mergeCell ref="T15:V15"/>
    <mergeCell ref="H16:L17"/>
    <mergeCell ref="M16:P17"/>
    <mergeCell ref="Q16:S17"/>
    <mergeCell ref="T16:V17"/>
    <mergeCell ref="H18:L19"/>
    <mergeCell ref="M18:P19"/>
    <mergeCell ref="Q18:S19"/>
    <mergeCell ref="T18:V19"/>
    <mergeCell ref="H20:L21"/>
    <mergeCell ref="M20:P21"/>
    <mergeCell ref="Q20:S21"/>
    <mergeCell ref="T20:V21"/>
    <mergeCell ref="H22:L22"/>
    <mergeCell ref="M22:P22"/>
    <mergeCell ref="Q22:S22"/>
    <mergeCell ref="T22:V22"/>
    <mergeCell ref="T23:V24"/>
    <mergeCell ref="T25:V26"/>
    <mergeCell ref="Q23:S24"/>
    <mergeCell ref="Q25:S26"/>
    <mergeCell ref="M23:P24"/>
    <mergeCell ref="H23:L24"/>
    <mergeCell ref="H25:L26"/>
    <mergeCell ref="M25:P26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0" customWidth="1"/>
    <col min="2" max="2" width="2.375" style="0" customWidth="1"/>
    <col min="3" max="3" width="2.625" style="0" customWidth="1"/>
    <col min="4" max="5" width="4.25390625" style="0" customWidth="1"/>
    <col min="6" max="6" width="5.00390625" style="0" customWidth="1"/>
    <col min="7" max="16" width="4.25390625" style="0" customWidth="1"/>
    <col min="17" max="17" width="1.75390625" style="0" customWidth="1"/>
    <col min="18" max="18" width="2.625" style="0" customWidth="1"/>
    <col min="19" max="19" width="5.625" style="0" customWidth="1"/>
    <col min="20" max="20" width="1.37890625" style="0" customWidth="1"/>
    <col min="21" max="21" width="2.375" style="0" customWidth="1"/>
    <col min="22" max="22" width="3.25390625" style="0" customWidth="1"/>
  </cols>
  <sheetData>
    <row r="1" spans="1:22" ht="18.75" thickBot="1">
      <c r="A1" s="18">
        <f>Fedőlap!$A$1</f>
        <v>1</v>
      </c>
      <c r="B1" s="308">
        <f>Fedőlap!$B$1</f>
        <v>9</v>
      </c>
      <c r="C1" s="309"/>
      <c r="D1" s="20">
        <f>Fedőlap!$C$1</f>
        <v>6</v>
      </c>
      <c r="E1" s="20">
        <f>Fedőlap!$D$1</f>
        <v>3</v>
      </c>
      <c r="F1" s="20">
        <f>Fedőlap!$E$1</f>
        <v>8</v>
      </c>
      <c r="G1" s="20">
        <f>Fedőlap!$F$1</f>
        <v>1</v>
      </c>
      <c r="H1" s="20">
        <f>Fedőlap!$G$1</f>
        <v>6</v>
      </c>
      <c r="I1" s="19">
        <f>Fedőlap!$H$1</f>
        <v>0</v>
      </c>
      <c r="J1" s="18">
        <f>Fedőlap!$I$1</f>
        <v>9</v>
      </c>
      <c r="K1" s="20">
        <f>Fedőlap!$J$1</f>
        <v>0</v>
      </c>
      <c r="L1" s="20">
        <f>Fedőlap!$K$1</f>
        <v>6</v>
      </c>
      <c r="M1" s="19">
        <f>Fedőlap!$L$1</f>
        <v>2</v>
      </c>
      <c r="N1" s="18">
        <f>Fedőlap!$M$1</f>
        <v>5</v>
      </c>
      <c r="O1" s="20">
        <f>Fedőlap!$N$1</f>
        <v>2</v>
      </c>
      <c r="P1" s="19">
        <f>Fedőlap!$O$1</f>
        <v>9</v>
      </c>
      <c r="Q1" s="310">
        <f>Fedőlap!$P$1</f>
        <v>0</v>
      </c>
      <c r="R1" s="309"/>
      <c r="S1" s="19">
        <f>Fedőlap!$Q$1</f>
        <v>2</v>
      </c>
      <c r="T1" s="17"/>
      <c r="U1" s="1"/>
      <c r="V1" s="1"/>
    </row>
    <row r="2" spans="1:22" ht="12.75">
      <c r="A2" s="2" t="s">
        <v>0</v>
      </c>
      <c r="B2" s="5"/>
      <c r="C2" s="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1"/>
      <c r="U2" s="1"/>
      <c r="V2" s="1"/>
    </row>
    <row r="3" spans="1:22" ht="12.75">
      <c r="A3" s="1"/>
      <c r="B3" s="10"/>
      <c r="C3" s="10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8">
      <c r="A4" s="187" t="str">
        <f>Fedőlap!$A$9</f>
        <v>Budapesti Természetbarát Sportszövetség</v>
      </c>
      <c r="B4" s="6"/>
      <c r="C4" s="6"/>
      <c r="D4" s="22"/>
      <c r="E4" s="6"/>
      <c r="F4" s="6"/>
      <c r="G4" s="6"/>
      <c r="H4" s="6"/>
      <c r="I4" s="6"/>
      <c r="J4" s="6"/>
      <c r="K4" s="6"/>
      <c r="L4" s="6"/>
      <c r="M4" s="6"/>
      <c r="N4" s="1"/>
      <c r="O4" s="1"/>
      <c r="P4" s="1"/>
      <c r="Q4" s="1"/>
      <c r="R4" s="1"/>
      <c r="S4" s="1"/>
      <c r="T4" s="1"/>
      <c r="U4" s="1"/>
      <c r="V4" s="1"/>
    </row>
    <row r="5" spans="1:13" ht="12.75">
      <c r="A5" s="5">
        <f>Fedőlap!A36</f>
        <v>0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9" ht="12.75">
      <c r="C9" s="172"/>
    </row>
    <row r="11" ht="12.75">
      <c r="C11" s="172"/>
    </row>
    <row r="13" ht="12.75">
      <c r="C13" s="172"/>
    </row>
    <row r="15" ht="12.75">
      <c r="C15" s="172"/>
    </row>
    <row r="53" spans="1:20" ht="12.75">
      <c r="A53" s="153" t="s">
        <v>3</v>
      </c>
      <c r="B53" s="153"/>
      <c r="C53" s="154" t="str">
        <f>Fedőlap!C42</f>
        <v>Budapest, 2008. március 31. </v>
      </c>
      <c r="D53" s="154"/>
      <c r="E53" s="154"/>
      <c r="F53" s="154"/>
      <c r="G53" s="154"/>
      <c r="H53" s="154"/>
      <c r="I53" s="155"/>
      <c r="J53" s="153"/>
      <c r="K53" s="153"/>
      <c r="L53" s="156"/>
      <c r="M53" s="156"/>
      <c r="N53" s="156"/>
      <c r="O53" s="156"/>
      <c r="P53" s="156"/>
      <c r="Q53" s="156"/>
      <c r="R53" s="156"/>
      <c r="S53" s="156"/>
      <c r="T53" s="156"/>
    </row>
    <row r="54" spans="1:20" ht="12.75">
      <c r="A54" s="153"/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21" t="str">
        <f>Fedőlap!$L$43</f>
        <v>a szervezet képviselője</v>
      </c>
      <c r="M54" s="157"/>
      <c r="N54" s="157"/>
      <c r="O54" s="157"/>
      <c r="P54" s="157"/>
      <c r="Q54" s="157"/>
      <c r="R54" s="157"/>
      <c r="S54" s="157"/>
      <c r="T54" s="157"/>
    </row>
    <row r="55" spans="1:20" ht="12.75">
      <c r="A55" s="153"/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7"/>
      <c r="M55" s="157"/>
      <c r="N55" s="157"/>
      <c r="O55" s="157"/>
      <c r="P55" s="157"/>
      <c r="Q55" s="157"/>
      <c r="R55" s="157"/>
      <c r="S55" s="157"/>
      <c r="T55" s="157"/>
    </row>
    <row r="56" spans="1:20" ht="12.75">
      <c r="A56" s="153"/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</row>
    <row r="57" spans="1:20" ht="15">
      <c r="A57" s="1"/>
      <c r="B57" s="1"/>
      <c r="C57" s="1"/>
      <c r="D57" s="1"/>
      <c r="E57" s="1"/>
      <c r="F57" s="1"/>
      <c r="G57" s="1"/>
      <c r="H57" s="1"/>
      <c r="I57" s="1"/>
      <c r="J57" s="92" t="s">
        <v>12</v>
      </c>
      <c r="K57" s="1"/>
      <c r="L57" s="1"/>
      <c r="M57" s="1"/>
      <c r="N57" s="1"/>
      <c r="O57" s="1"/>
      <c r="P57" s="1"/>
      <c r="Q57" s="1"/>
      <c r="R57" s="1"/>
      <c r="S57" s="1"/>
      <c r="T57" s="1"/>
    </row>
  </sheetData>
  <mergeCells count="2">
    <mergeCell ref="B1:C1"/>
    <mergeCell ref="Q1:R1"/>
  </mergeCells>
  <printOptions/>
  <pageMargins left="0.35433070866141736" right="0.35433070866141736" top="0.62" bottom="0.22" header="0.5118110236220472" footer="0.5118110236220472"/>
  <pageSetup fitToHeight="1" fitToWidth="1" horizontalDpi="300" verticalDpi="300" orientation="portrait" paperSize="9" r:id="rId1"/>
  <headerFooter alignWithMargins="0">
    <oddFooter>&amp;LK &amp;&amp; 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2"/>
  <sheetViews>
    <sheetView tabSelected="1" workbookViewId="0" topLeftCell="A28">
      <selection activeCell="C43" sqref="C43"/>
    </sheetView>
  </sheetViews>
  <sheetFormatPr defaultColWidth="9.00390625" defaultRowHeight="12.75"/>
  <cols>
    <col min="1" max="10" width="4.75390625" style="0" customWidth="1"/>
    <col min="11" max="11" width="5.25390625" style="0" customWidth="1"/>
    <col min="12" max="17" width="4.75390625" style="0" customWidth="1"/>
    <col min="18" max="20" width="3.75390625" style="0" customWidth="1"/>
    <col min="21" max="21" width="4.625" style="0" customWidth="1"/>
  </cols>
  <sheetData>
    <row r="1" spans="1:25" ht="21.75" customHeight="1" thickBot="1">
      <c r="A1" s="18">
        <v>1</v>
      </c>
      <c r="B1" s="20">
        <v>9</v>
      </c>
      <c r="C1" s="20">
        <v>6</v>
      </c>
      <c r="D1" s="20">
        <v>3</v>
      </c>
      <c r="E1" s="20">
        <v>8</v>
      </c>
      <c r="F1" s="20">
        <v>1</v>
      </c>
      <c r="G1" s="20">
        <v>6</v>
      </c>
      <c r="H1" s="19">
        <v>0</v>
      </c>
      <c r="I1" s="18">
        <v>9</v>
      </c>
      <c r="J1" s="20">
        <v>0</v>
      </c>
      <c r="K1" s="20">
        <v>6</v>
      </c>
      <c r="L1" s="19">
        <v>2</v>
      </c>
      <c r="M1" s="18">
        <v>5</v>
      </c>
      <c r="N1" s="20">
        <v>2</v>
      </c>
      <c r="O1" s="19">
        <v>9</v>
      </c>
      <c r="P1" s="18">
        <v>0</v>
      </c>
      <c r="Q1" s="19">
        <v>2</v>
      </c>
      <c r="R1" s="1"/>
      <c r="S1" s="1"/>
      <c r="T1" s="1"/>
      <c r="U1" s="1"/>
      <c r="V1" s="1"/>
      <c r="W1" s="1"/>
      <c r="X1" s="1"/>
      <c r="Y1" s="1"/>
    </row>
    <row r="2" spans="1:25" ht="12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1"/>
      <c r="S2" s="1"/>
      <c r="T2" s="1"/>
      <c r="U2" s="1"/>
      <c r="V2" s="1"/>
      <c r="W2" s="1"/>
      <c r="X2" s="1"/>
      <c r="Y2" s="1"/>
    </row>
    <row r="3" spans="1:2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8">
      <c r="A9" s="182" t="s">
        <v>275</v>
      </c>
      <c r="B9" s="171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" t="s">
        <v>1</v>
      </c>
      <c r="Q9" s="1"/>
      <c r="R9" s="1"/>
      <c r="S9" s="1"/>
      <c r="T9" s="1"/>
      <c r="U9" s="1"/>
      <c r="V9" s="1"/>
      <c r="W9" s="1"/>
      <c r="X9" s="1"/>
      <c r="Y9" s="1"/>
    </row>
    <row r="10" spans="1:25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5.75">
      <c r="A13" s="183" t="s">
        <v>276</v>
      </c>
      <c r="B13" s="4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1" t="s">
        <v>2</v>
      </c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">
      <c r="A19" s="112" t="s">
        <v>265</v>
      </c>
      <c r="B19" s="5"/>
      <c r="C19" s="5"/>
      <c r="D19" s="5"/>
      <c r="E19" s="5"/>
      <c r="F19" s="5"/>
      <c r="G19" s="6"/>
      <c r="H19" s="6"/>
      <c r="I19" s="6"/>
      <c r="J19" s="6"/>
      <c r="K19" s="6"/>
      <c r="L19" s="6"/>
      <c r="M19" s="6"/>
      <c r="N19" s="6"/>
      <c r="O19" s="2"/>
      <c r="P19" s="2"/>
      <c r="Q19" s="2"/>
      <c r="R19" s="2"/>
      <c r="S19" s="2"/>
      <c r="T19" s="2"/>
      <c r="U19" s="2"/>
      <c r="V19" s="1"/>
      <c r="W19" s="1"/>
      <c r="X19" s="1"/>
      <c r="Y19" s="1"/>
    </row>
    <row r="20" spans="1:25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8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38" ht="27.75">
      <c r="A22" s="7" t="s">
        <v>78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8"/>
      <c r="W22" s="8"/>
      <c r="X22" s="8"/>
      <c r="Y22" s="8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</row>
    <row r="23" spans="1:25" ht="21.75" customHeight="1">
      <c r="A23" s="1"/>
      <c r="B23" s="1"/>
      <c r="C23" s="1"/>
      <c r="D23" s="1"/>
      <c r="E23" s="1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2.75">
      <c r="A26" s="304" t="s">
        <v>138</v>
      </c>
      <c r="B26" s="304"/>
      <c r="C26" s="304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4:25" ht="12.75"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2.75">
      <c r="A28" s="303" t="s">
        <v>145</v>
      </c>
      <c r="B28" s="304"/>
      <c r="C28" s="304"/>
      <c r="D28" s="304"/>
      <c r="E28" s="304"/>
      <c r="F28" s="304"/>
      <c r="G28" s="304"/>
      <c r="H28" s="304"/>
      <c r="I28" s="304"/>
      <c r="J28" s="304"/>
      <c r="K28" s="304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2.75">
      <c r="A29" s="303" t="s">
        <v>148</v>
      </c>
      <c r="B29" s="304"/>
      <c r="C29" s="304"/>
      <c r="D29" s="304"/>
      <c r="E29" s="304"/>
      <c r="F29" s="304"/>
      <c r="G29" s="304"/>
      <c r="H29" s="304"/>
      <c r="I29" s="304"/>
      <c r="J29" s="304"/>
      <c r="K29" s="304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2.75">
      <c r="A30" s="303" t="s">
        <v>149</v>
      </c>
      <c r="B30" s="304"/>
      <c r="C30" s="304"/>
      <c r="D30" s="304"/>
      <c r="E30" s="304"/>
      <c r="F30" s="304"/>
      <c r="G30" s="304"/>
      <c r="H30" s="304"/>
      <c r="I30" s="304"/>
      <c r="J30" s="304"/>
      <c r="K30" s="304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2.75">
      <c r="A31" s="303" t="s">
        <v>150</v>
      </c>
      <c r="B31" s="304"/>
      <c r="C31" s="304"/>
      <c r="D31" s="304"/>
      <c r="E31" s="304"/>
      <c r="F31" s="304"/>
      <c r="G31" s="304"/>
      <c r="H31" s="304"/>
      <c r="I31" s="304"/>
      <c r="J31" s="304"/>
      <c r="K31" s="304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2.75">
      <c r="A32" s="303" t="s">
        <v>151</v>
      </c>
      <c r="B32" s="304"/>
      <c r="C32" s="304"/>
      <c r="D32" s="304"/>
      <c r="E32" s="304"/>
      <c r="F32" s="304"/>
      <c r="G32" s="304"/>
      <c r="H32" s="304"/>
      <c r="I32" s="304"/>
      <c r="J32" s="304"/>
      <c r="K32" s="304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2.75">
      <c r="A33" s="303" t="s">
        <v>152</v>
      </c>
      <c r="B33" s="305"/>
      <c r="C33" s="305"/>
      <c r="D33" s="305"/>
      <c r="E33" s="305"/>
      <c r="F33" s="305"/>
      <c r="G33" s="305"/>
      <c r="H33" s="305"/>
      <c r="I33" s="305"/>
      <c r="J33" s="305"/>
      <c r="K33" s="305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2.75">
      <c r="A34" s="303" t="s">
        <v>153</v>
      </c>
      <c r="B34" s="304"/>
      <c r="C34" s="304"/>
      <c r="D34" s="304"/>
      <c r="E34" s="304"/>
      <c r="F34" s="304"/>
      <c r="G34" s="304"/>
      <c r="H34" s="304"/>
      <c r="I34" s="304"/>
      <c r="J34" s="304"/>
      <c r="K34" s="304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2.75">
      <c r="A35" s="303" t="s">
        <v>154</v>
      </c>
      <c r="B35" s="304"/>
      <c r="C35" s="304"/>
      <c r="D35" s="304"/>
      <c r="E35" s="304"/>
      <c r="F35" s="304"/>
      <c r="G35" s="304"/>
      <c r="H35" s="304"/>
      <c r="I35" s="304"/>
      <c r="J35" s="304"/>
      <c r="K35" s="304"/>
      <c r="L35" s="305"/>
      <c r="M35" s="305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2.75">
      <c r="A36" s="167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2.75">
      <c r="A42" s="1" t="s">
        <v>3</v>
      </c>
      <c r="B42" s="1"/>
      <c r="C42" s="6" t="s">
        <v>277</v>
      </c>
      <c r="D42" s="6"/>
      <c r="E42" s="6"/>
      <c r="F42" s="6"/>
      <c r="G42" s="6"/>
      <c r="H42" s="6"/>
      <c r="I42" s="10"/>
      <c r="J42" s="1"/>
      <c r="K42" s="1"/>
      <c r="L42" s="3"/>
      <c r="M42" s="3"/>
      <c r="N42" s="3"/>
      <c r="O42" s="3"/>
      <c r="P42" s="3"/>
      <c r="Q42" s="3"/>
      <c r="R42" s="3"/>
      <c r="S42" s="3"/>
      <c r="T42" s="3"/>
      <c r="U42" s="1"/>
      <c r="V42" s="1"/>
      <c r="W42" s="1"/>
      <c r="X42" s="1"/>
      <c r="Y42" s="1"/>
    </row>
    <row r="43" spans="1:2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2" t="s">
        <v>157</v>
      </c>
      <c r="M43" s="2"/>
      <c r="N43" s="2"/>
      <c r="O43" s="2"/>
      <c r="P43" s="2"/>
      <c r="Q43" s="2"/>
      <c r="R43" s="2"/>
      <c r="S43" s="2"/>
      <c r="T43" s="2"/>
      <c r="U43" s="1"/>
      <c r="V43" s="1"/>
      <c r="W43" s="1"/>
      <c r="X43" s="1"/>
      <c r="Y43" s="1"/>
    </row>
    <row r="44" spans="1:2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2"/>
      <c r="M44" s="2"/>
      <c r="N44" s="2"/>
      <c r="O44" s="2"/>
      <c r="P44" s="2"/>
      <c r="Q44" s="2"/>
      <c r="R44" s="2"/>
      <c r="S44" s="2"/>
      <c r="T44" s="2"/>
      <c r="U44" s="1"/>
      <c r="V44" s="1"/>
      <c r="W44" s="1"/>
      <c r="X44" s="1"/>
      <c r="Y44" s="1"/>
    </row>
    <row r="45" spans="1:2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">
      <c r="A47" s="1"/>
      <c r="B47" s="1"/>
      <c r="C47" s="1"/>
      <c r="D47" s="1"/>
      <c r="E47" s="1"/>
      <c r="F47" s="1"/>
      <c r="G47" s="1"/>
      <c r="H47" s="1"/>
      <c r="I47" s="1"/>
      <c r="J47" s="92" t="s">
        <v>12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</sheetData>
  <mergeCells count="9">
    <mergeCell ref="A26:C26"/>
    <mergeCell ref="A28:K28"/>
    <mergeCell ref="A29:K29"/>
    <mergeCell ref="A34:K34"/>
    <mergeCell ref="A35:M35"/>
    <mergeCell ref="A30:K30"/>
    <mergeCell ref="A31:K31"/>
    <mergeCell ref="A32:K32"/>
    <mergeCell ref="A33:K33"/>
  </mergeCells>
  <printOptions/>
  <pageMargins left="0.35433070866141736" right="0.35433070866141736" top="0.9055118110236221" bottom="0.5905511811023623" header="0.5118110236220472" footer="0.5118110236220472"/>
  <pageSetup fitToHeight="1" fitToWidth="1" horizontalDpi="300" verticalDpi="300" orientation="portrait" paperSize="9" r:id="rId1"/>
  <headerFooter alignWithMargins="0">
    <oddFooter>&amp;LK &amp;&amp; 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3"/>
  <sheetViews>
    <sheetView zoomScale="85" zoomScaleNormal="85" workbookViewId="0" topLeftCell="A37">
      <selection activeCell="W31" sqref="W31:Y31"/>
    </sheetView>
  </sheetViews>
  <sheetFormatPr defaultColWidth="9.00390625" defaultRowHeight="12.75"/>
  <cols>
    <col min="1" max="1" width="4.375" style="0" customWidth="1"/>
    <col min="2" max="2" width="1.12109375" style="0" customWidth="1"/>
    <col min="3" max="3" width="3.875" style="0" customWidth="1"/>
    <col min="4" max="13" width="4.375" style="0" customWidth="1"/>
    <col min="14" max="14" width="3.75390625" style="0" customWidth="1"/>
    <col min="15" max="16" width="4.375" style="0" customWidth="1"/>
    <col min="17" max="17" width="3.375" style="0" customWidth="1"/>
    <col min="18" max="18" width="1.75390625" style="0" customWidth="1"/>
    <col min="19" max="20" width="4.375" style="0" customWidth="1"/>
    <col min="21" max="21" width="3.375" style="0" customWidth="1"/>
    <col min="22" max="22" width="1.12109375" style="0" customWidth="1"/>
    <col min="23" max="24" width="4.375" style="0" customWidth="1"/>
    <col min="25" max="25" width="3.375" style="0" customWidth="1"/>
    <col min="26" max="26" width="1.12109375" style="0" customWidth="1"/>
    <col min="27" max="27" width="4.125" style="23" bestFit="1" customWidth="1"/>
  </cols>
  <sheetData>
    <row r="1" spans="1:25" ht="18.75" thickBot="1">
      <c r="A1" s="18">
        <f>Fedőlap!$A$1</f>
        <v>1</v>
      </c>
      <c r="B1" s="308">
        <f>Fedőlap!$B$1</f>
        <v>9</v>
      </c>
      <c r="C1" s="309"/>
      <c r="D1" s="20">
        <f>Fedőlap!$C$1</f>
        <v>6</v>
      </c>
      <c r="E1" s="20">
        <f>Fedőlap!$D$1</f>
        <v>3</v>
      </c>
      <c r="F1" s="20">
        <f>Fedőlap!$E$1</f>
        <v>8</v>
      </c>
      <c r="G1" s="20">
        <f>Fedőlap!$F$1</f>
        <v>1</v>
      </c>
      <c r="H1" s="20">
        <f>Fedőlap!$G$1</f>
        <v>6</v>
      </c>
      <c r="I1" s="19">
        <f>Fedőlap!$H$1</f>
        <v>0</v>
      </c>
      <c r="J1" s="18">
        <f>Fedőlap!$I$1</f>
        <v>9</v>
      </c>
      <c r="K1" s="20">
        <f>Fedőlap!$J$1</f>
        <v>0</v>
      </c>
      <c r="L1" s="20">
        <f>Fedőlap!$K$1</f>
        <v>6</v>
      </c>
      <c r="M1" s="19">
        <f>Fedőlap!$L$1</f>
        <v>2</v>
      </c>
      <c r="N1" s="18">
        <f>Fedőlap!$M$1</f>
        <v>5</v>
      </c>
      <c r="O1" s="20">
        <f>Fedőlap!$N$1</f>
        <v>2</v>
      </c>
      <c r="P1" s="19">
        <f>Fedőlap!$O$1</f>
        <v>9</v>
      </c>
      <c r="Q1" s="310">
        <f>Fedőlap!$P$1</f>
        <v>0</v>
      </c>
      <c r="R1" s="309"/>
      <c r="S1" s="19">
        <f>Fedőlap!$Q$1</f>
        <v>2</v>
      </c>
      <c r="T1" s="17"/>
      <c r="U1" s="1"/>
      <c r="V1" s="1"/>
      <c r="W1" s="1"/>
      <c r="X1" s="1"/>
      <c r="Y1" s="1"/>
    </row>
    <row r="2" spans="1:25" ht="18" customHeight="1">
      <c r="A2" s="2" t="s">
        <v>0</v>
      </c>
      <c r="B2" s="5"/>
      <c r="C2" s="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1"/>
      <c r="U2" s="1"/>
      <c r="V2" s="1"/>
      <c r="W2" s="1"/>
      <c r="X2" s="1"/>
      <c r="Y2" s="1"/>
    </row>
    <row r="3" spans="1:25" ht="0.75" customHeight="1">
      <c r="A3" s="1"/>
      <c r="B3" s="10"/>
      <c r="C3" s="10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27" customHeight="1">
      <c r="A4" s="187" t="str">
        <f>Fedőlap!$A$9</f>
        <v>Budapesti Természetbarát Sportszövetség</v>
      </c>
      <c r="B4" s="6"/>
      <c r="C4" s="6"/>
      <c r="D4" s="22"/>
      <c r="E4" s="6"/>
      <c r="F4" s="6"/>
      <c r="G4" s="6"/>
      <c r="H4" s="6"/>
      <c r="I4" s="6"/>
      <c r="J4" s="6"/>
      <c r="K4" s="6"/>
      <c r="L4" s="6"/>
      <c r="M4" s="6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6.5" customHeight="1">
      <c r="A5" s="169" t="str">
        <f>Fedőlap!A29</f>
        <v>- Egyszerűsített beszámoló EREDMÉNYLEVEZETÉS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1.25" customHeight="1" thickBot="1">
      <c r="A6" s="169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7" ht="39.75" customHeight="1">
      <c r="A7" s="306" t="s">
        <v>41</v>
      </c>
      <c r="B7" s="307"/>
      <c r="C7" s="24"/>
      <c r="D7" s="25"/>
      <c r="E7" s="25"/>
      <c r="F7" s="25"/>
      <c r="G7" s="25"/>
      <c r="H7" s="25"/>
      <c r="I7" s="26" t="s">
        <v>6</v>
      </c>
      <c r="J7" s="25"/>
      <c r="K7" s="25"/>
      <c r="L7" s="25"/>
      <c r="M7" s="25"/>
      <c r="N7" s="42"/>
      <c r="O7" s="44" t="s">
        <v>7</v>
      </c>
      <c r="P7" s="42"/>
      <c r="Q7" s="42"/>
      <c r="R7" s="27"/>
      <c r="S7" s="43" t="s">
        <v>14</v>
      </c>
      <c r="T7" s="29"/>
      <c r="U7" s="29"/>
      <c r="V7" s="30"/>
      <c r="W7" s="28" t="s">
        <v>15</v>
      </c>
      <c r="X7" s="29"/>
      <c r="Y7" s="29"/>
      <c r="Z7" s="103"/>
      <c r="AA7" s="111"/>
    </row>
    <row r="8" spans="1:27" ht="13.5" thickBot="1">
      <c r="A8" s="32" t="s">
        <v>8</v>
      </c>
      <c r="B8" s="33"/>
      <c r="C8" s="34" t="s">
        <v>9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4" t="s">
        <v>10</v>
      </c>
      <c r="P8" s="35"/>
      <c r="Q8" s="35"/>
      <c r="R8" s="33"/>
      <c r="S8" s="35" t="s">
        <v>11</v>
      </c>
      <c r="T8" s="35"/>
      <c r="U8" s="35"/>
      <c r="V8" s="33"/>
      <c r="W8" s="34" t="s">
        <v>16</v>
      </c>
      <c r="X8" s="35"/>
      <c r="Y8" s="35"/>
      <c r="Z8" s="36"/>
      <c r="AA8" s="111"/>
    </row>
    <row r="9" spans="1:27" ht="21.75" customHeight="1">
      <c r="A9" s="107" t="s">
        <v>43</v>
      </c>
      <c r="B9" s="104" t="s">
        <v>37</v>
      </c>
      <c r="C9" s="132" t="s">
        <v>162</v>
      </c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2"/>
      <c r="O9" s="311">
        <f>ÉVEK2000TŐL!H6</f>
        <v>13476</v>
      </c>
      <c r="P9" s="312"/>
      <c r="Q9" s="312"/>
      <c r="R9" s="141"/>
      <c r="S9" s="311">
        <f>SUM(S11+S18+S19+S20+S21)</f>
        <v>0</v>
      </c>
      <c r="T9" s="312"/>
      <c r="U9" s="312"/>
      <c r="V9" s="141"/>
      <c r="W9" s="311">
        <f>ÉVEK2000TŐL!I6</f>
        <v>18175</v>
      </c>
      <c r="X9" s="312"/>
      <c r="Y9" s="312"/>
      <c r="Z9" s="108"/>
      <c r="AA9" s="111" t="s">
        <v>17</v>
      </c>
    </row>
    <row r="10" spans="1:27" ht="21.75" customHeight="1">
      <c r="A10" s="126" t="s">
        <v>42</v>
      </c>
      <c r="B10" s="129" t="s">
        <v>37</v>
      </c>
      <c r="C10" s="57" t="s">
        <v>159</v>
      </c>
      <c r="D10" s="58"/>
      <c r="E10" s="58"/>
      <c r="F10" s="58"/>
      <c r="G10" s="58"/>
      <c r="H10" s="3"/>
      <c r="I10" s="3"/>
      <c r="J10" s="3"/>
      <c r="K10" s="3"/>
      <c r="L10" s="3"/>
      <c r="M10" s="58"/>
      <c r="N10" s="59"/>
      <c r="O10" s="313">
        <f>ÉVEK2000TŐL!H7</f>
        <v>13476</v>
      </c>
      <c r="P10" s="314"/>
      <c r="Q10" s="314"/>
      <c r="R10" s="106"/>
      <c r="S10" s="313">
        <f>SUM(S11:U12)</f>
        <v>0</v>
      </c>
      <c r="T10" s="314"/>
      <c r="U10" s="314"/>
      <c r="V10" s="83"/>
      <c r="W10" s="313">
        <f>ÉVEK2000TŐL!I7</f>
        <v>18175</v>
      </c>
      <c r="X10" s="314"/>
      <c r="Y10" s="314"/>
      <c r="Z10" s="108"/>
      <c r="AA10" s="111" t="s">
        <v>18</v>
      </c>
    </row>
    <row r="11" spans="1:27" ht="21.75" customHeight="1">
      <c r="A11" s="126">
        <v>1</v>
      </c>
      <c r="B11" s="129" t="s">
        <v>37</v>
      </c>
      <c r="C11" s="57" t="s">
        <v>62</v>
      </c>
      <c r="D11" s="58"/>
      <c r="E11" s="58"/>
      <c r="F11" s="58"/>
      <c r="G11" s="58"/>
      <c r="H11" s="3"/>
      <c r="I11" s="3"/>
      <c r="J11" s="3"/>
      <c r="K11" s="3"/>
      <c r="L11" s="3"/>
      <c r="M11" s="58"/>
      <c r="N11" s="59"/>
      <c r="O11" s="313">
        <f>ÉVEK2000TŐL!H8</f>
        <v>9308</v>
      </c>
      <c r="P11" s="314"/>
      <c r="Q11" s="314"/>
      <c r="R11" s="106"/>
      <c r="S11" s="313">
        <f>SUM(S12:U13)</f>
        <v>0</v>
      </c>
      <c r="T11" s="314"/>
      <c r="U11" s="314"/>
      <c r="V11" s="83"/>
      <c r="W11" s="313">
        <f>ÉVEK2000TŐL!I8</f>
        <v>7645</v>
      </c>
      <c r="X11" s="314"/>
      <c r="Y11" s="314"/>
      <c r="Z11" s="109"/>
      <c r="AA11" s="111" t="s">
        <v>19</v>
      </c>
    </row>
    <row r="12" spans="1:27" ht="21.75" customHeight="1">
      <c r="A12" s="127"/>
      <c r="B12" s="130"/>
      <c r="C12" s="51" t="s">
        <v>63</v>
      </c>
      <c r="D12" s="52"/>
      <c r="E12" s="49"/>
      <c r="F12" s="49"/>
      <c r="G12" s="49"/>
      <c r="H12" s="11"/>
      <c r="I12" s="11"/>
      <c r="J12" s="11"/>
      <c r="K12" s="11"/>
      <c r="L12" s="11"/>
      <c r="M12" s="49"/>
      <c r="N12" s="50"/>
      <c r="O12" s="313">
        <f>IF(ÉVEK2000TŐL!H9=0,"",ÉVEK2000TŐL!H9)</f>
      </c>
      <c r="P12" s="314"/>
      <c r="Q12" s="314"/>
      <c r="R12" s="13"/>
      <c r="S12" s="313"/>
      <c r="T12" s="314"/>
      <c r="U12" s="314"/>
      <c r="V12" s="82"/>
      <c r="W12" s="313">
        <f>IF(ÉVEK2000TŐL!I9=0,"",ÉVEK2000TŐL!I9)</f>
      </c>
      <c r="X12" s="314"/>
      <c r="Y12" s="314"/>
      <c r="Z12" s="109"/>
      <c r="AA12" s="111" t="s">
        <v>20</v>
      </c>
    </row>
    <row r="13" spans="1:27" ht="21.75" customHeight="1">
      <c r="A13" s="127"/>
      <c r="B13" s="130"/>
      <c r="C13" s="51" t="s">
        <v>64</v>
      </c>
      <c r="D13" s="49"/>
      <c r="E13" s="11"/>
      <c r="F13" s="49"/>
      <c r="G13" s="49"/>
      <c r="H13" s="11"/>
      <c r="I13" s="11"/>
      <c r="J13" s="11"/>
      <c r="K13" s="11"/>
      <c r="L13" s="11"/>
      <c r="M13" s="49"/>
      <c r="N13" s="50"/>
      <c r="O13" s="313">
        <f>IF(ÉVEK2000TŐL!H10=0,"",ÉVEK2000TŐL!H10)</f>
        <v>5</v>
      </c>
      <c r="P13" s="314"/>
      <c r="Q13" s="314"/>
      <c r="R13" s="13"/>
      <c r="S13" s="313"/>
      <c r="T13" s="314"/>
      <c r="U13" s="314"/>
      <c r="V13" s="82"/>
      <c r="W13" s="313">
        <f>IF(ÉVEK2000TŐL!I10=0,"",ÉVEK2000TŐL!I10)</f>
        <v>38</v>
      </c>
      <c r="X13" s="314"/>
      <c r="Y13" s="314"/>
      <c r="Z13" s="109"/>
      <c r="AA13" s="111" t="s">
        <v>21</v>
      </c>
    </row>
    <row r="14" spans="1:27" ht="21.75" customHeight="1">
      <c r="A14" s="127"/>
      <c r="B14" s="130"/>
      <c r="C14" s="51" t="s">
        <v>261</v>
      </c>
      <c r="D14" s="49"/>
      <c r="E14" s="11"/>
      <c r="F14" s="49"/>
      <c r="G14" s="49"/>
      <c r="H14" s="11"/>
      <c r="I14" s="11"/>
      <c r="J14" s="11"/>
      <c r="K14" s="11"/>
      <c r="L14" s="11"/>
      <c r="M14" s="49"/>
      <c r="N14" s="50"/>
      <c r="O14" s="313">
        <f>IF(ÉVEK2000TŐL!H11=0,"",ÉVEK2000TŐL!H11)</f>
        <v>8500</v>
      </c>
      <c r="P14" s="314"/>
      <c r="Q14" s="314"/>
      <c r="R14" s="13"/>
      <c r="S14" s="313"/>
      <c r="T14" s="314"/>
      <c r="U14" s="314"/>
      <c r="V14" s="82"/>
      <c r="W14" s="313">
        <f>IF(ÉVEK2000TŐL!I11=0,"",ÉVEK2000TŐL!I11)</f>
        <v>7000</v>
      </c>
      <c r="X14" s="314"/>
      <c r="Y14" s="314"/>
      <c r="Z14" s="109"/>
      <c r="AA14" s="111" t="s">
        <v>22</v>
      </c>
    </row>
    <row r="15" spans="1:27" ht="21.75" customHeight="1">
      <c r="A15" s="127"/>
      <c r="B15" s="130"/>
      <c r="C15" s="51" t="s">
        <v>273</v>
      </c>
      <c r="D15" s="49"/>
      <c r="E15" s="11"/>
      <c r="F15" s="49"/>
      <c r="G15" s="49"/>
      <c r="H15" s="11"/>
      <c r="I15" s="11"/>
      <c r="J15" s="11"/>
      <c r="K15" s="11"/>
      <c r="L15" s="11"/>
      <c r="M15" s="49"/>
      <c r="N15" s="50"/>
      <c r="O15" s="313">
        <f>IF(ÉVEK2000TŐL!H12=0,"",ÉVEK2000TŐL!H12)</f>
      </c>
      <c r="P15" s="314"/>
      <c r="Q15" s="314"/>
      <c r="R15" s="13"/>
      <c r="S15" s="315"/>
      <c r="T15" s="316"/>
      <c r="U15" s="316"/>
      <c r="V15" s="82"/>
      <c r="W15" s="313">
        <f>IF(ÉVEK2000TŐL!I12=0,"",ÉVEK2000TŐL!I12)</f>
      </c>
      <c r="X15" s="314"/>
      <c r="Y15" s="314"/>
      <c r="Z15" s="109"/>
      <c r="AA15" s="111"/>
    </row>
    <row r="16" spans="1:27" ht="21.75" customHeight="1">
      <c r="A16" s="127"/>
      <c r="B16" s="130"/>
      <c r="C16" s="51" t="s">
        <v>274</v>
      </c>
      <c r="D16" s="49"/>
      <c r="E16" s="11"/>
      <c r="F16" s="49"/>
      <c r="G16" s="49"/>
      <c r="H16" s="11"/>
      <c r="I16" s="11"/>
      <c r="J16" s="11"/>
      <c r="K16" s="11"/>
      <c r="L16" s="11"/>
      <c r="M16" s="49"/>
      <c r="N16" s="50"/>
      <c r="O16" s="313">
        <f>IF(ÉVEK2000TŐL!H13=0,"",ÉVEK2000TŐL!H13)</f>
        <v>803</v>
      </c>
      <c r="P16" s="314"/>
      <c r="Q16" s="314"/>
      <c r="R16" s="13"/>
      <c r="S16" s="315"/>
      <c r="T16" s="316"/>
      <c r="U16" s="316"/>
      <c r="V16" s="82"/>
      <c r="W16" s="313">
        <f>IF(ÉVEK2000TŐL!I13=0,"",ÉVEK2000TŐL!I13)</f>
        <v>607</v>
      </c>
      <c r="X16" s="314"/>
      <c r="Y16" s="314"/>
      <c r="Z16" s="109"/>
      <c r="AA16" s="111"/>
    </row>
    <row r="17" spans="1:27" ht="21.75" customHeight="1">
      <c r="A17" s="127"/>
      <c r="B17" s="130"/>
      <c r="C17" s="51" t="s">
        <v>271</v>
      </c>
      <c r="D17" s="49"/>
      <c r="E17" s="11"/>
      <c r="F17" s="49"/>
      <c r="G17" s="49"/>
      <c r="H17" s="11"/>
      <c r="I17" s="11"/>
      <c r="J17" s="11"/>
      <c r="K17" s="11"/>
      <c r="L17" s="11"/>
      <c r="M17" s="49"/>
      <c r="N17" s="50"/>
      <c r="O17" s="313">
        <f>IF(ÉVEK2000TŐL!H14=0,"",ÉVEK2000TŐL!H14)</f>
      </c>
      <c r="P17" s="314"/>
      <c r="Q17" s="314"/>
      <c r="R17" s="13"/>
      <c r="S17" s="313"/>
      <c r="T17" s="314"/>
      <c r="U17" s="314"/>
      <c r="V17" s="82"/>
      <c r="W17" s="313">
        <f>IF(ÉVEK2000TŐL!I14=0,"",ÉVEK2000TŐL!I14)</f>
      </c>
      <c r="X17" s="314"/>
      <c r="Y17" s="314"/>
      <c r="Z17" s="109"/>
      <c r="AA17" s="111" t="s">
        <v>23</v>
      </c>
    </row>
    <row r="18" spans="1:27" ht="21.75" customHeight="1">
      <c r="A18" s="127">
        <v>2</v>
      </c>
      <c r="B18" s="130" t="s">
        <v>37</v>
      </c>
      <c r="C18" s="51" t="s">
        <v>65</v>
      </c>
      <c r="D18" s="52"/>
      <c r="E18" s="11"/>
      <c r="F18" s="49"/>
      <c r="G18" s="49"/>
      <c r="H18" s="11"/>
      <c r="I18" s="11"/>
      <c r="J18" s="11"/>
      <c r="K18" s="11"/>
      <c r="L18" s="11"/>
      <c r="M18" s="49"/>
      <c r="N18" s="50"/>
      <c r="O18" s="313">
        <f>IF(ÉVEK2000TŐL!H15=0,"",ÉVEK2000TŐL!H15)</f>
        <v>1227</v>
      </c>
      <c r="P18" s="314"/>
      <c r="Q18" s="314"/>
      <c r="R18" s="13"/>
      <c r="S18" s="313"/>
      <c r="T18" s="314"/>
      <c r="U18" s="314"/>
      <c r="V18" s="82"/>
      <c r="W18" s="313">
        <f>IF(ÉVEK2000TŐL!I15=0,"",ÉVEK2000TŐL!I15)</f>
        <v>2926</v>
      </c>
      <c r="X18" s="314"/>
      <c r="Y18" s="314"/>
      <c r="Z18" s="109"/>
      <c r="AA18" s="111" t="s">
        <v>24</v>
      </c>
    </row>
    <row r="19" spans="1:27" ht="21.75" customHeight="1">
      <c r="A19" s="127">
        <v>3</v>
      </c>
      <c r="B19" s="130" t="s">
        <v>37</v>
      </c>
      <c r="C19" s="51" t="s">
        <v>66</v>
      </c>
      <c r="D19" s="49"/>
      <c r="E19" s="11"/>
      <c r="F19" s="49"/>
      <c r="G19" s="49"/>
      <c r="H19" s="11"/>
      <c r="I19" s="11"/>
      <c r="J19" s="11"/>
      <c r="K19" s="11"/>
      <c r="L19" s="11"/>
      <c r="M19" s="49"/>
      <c r="N19" s="50"/>
      <c r="O19" s="313">
        <f>IF(ÉVEK2000TŐL!H16=0,"",ÉVEK2000TŐL!H16)</f>
        <v>723</v>
      </c>
      <c r="P19" s="314"/>
      <c r="Q19" s="314"/>
      <c r="R19" s="13"/>
      <c r="S19" s="313"/>
      <c r="T19" s="314"/>
      <c r="U19" s="314"/>
      <c r="V19" s="82"/>
      <c r="W19" s="313">
        <f>IF(ÉVEK2000TŐL!I16=0,"",ÉVEK2000TŐL!I16)</f>
        <v>5331</v>
      </c>
      <c r="X19" s="314"/>
      <c r="Y19" s="314"/>
      <c r="Z19" s="109"/>
      <c r="AA19" s="111" t="s">
        <v>25</v>
      </c>
    </row>
    <row r="20" spans="1:27" ht="21.75" customHeight="1">
      <c r="A20" s="128">
        <v>4</v>
      </c>
      <c r="B20" s="131" t="s">
        <v>37</v>
      </c>
      <c r="C20" s="67" t="s">
        <v>67</v>
      </c>
      <c r="D20" s="70"/>
      <c r="E20" s="69"/>
      <c r="F20" s="70"/>
      <c r="G20" s="70"/>
      <c r="H20" s="69"/>
      <c r="I20" s="69"/>
      <c r="J20" s="69"/>
      <c r="K20" s="69"/>
      <c r="L20" s="69"/>
      <c r="M20" s="70"/>
      <c r="N20" s="71"/>
      <c r="O20" s="313">
        <f>IF(ÉVEK2000TŐL!H17=0,"",ÉVEK2000TŐL!H17)</f>
        <v>1828</v>
      </c>
      <c r="P20" s="314"/>
      <c r="Q20" s="314"/>
      <c r="R20" s="85"/>
      <c r="S20" s="313"/>
      <c r="T20" s="314"/>
      <c r="U20" s="314"/>
      <c r="V20" s="86"/>
      <c r="W20" s="313">
        <f>IF(ÉVEK2000TŐL!I17=0,"",ÉVEK2000TŐL!I17)</f>
        <v>2046</v>
      </c>
      <c r="X20" s="314"/>
      <c r="Y20" s="314"/>
      <c r="Z20" s="109"/>
      <c r="AA20" s="111" t="s">
        <v>26</v>
      </c>
    </row>
    <row r="21" spans="1:27" ht="21.75" customHeight="1">
      <c r="A21" s="128">
        <v>5</v>
      </c>
      <c r="B21" s="131" t="s">
        <v>37</v>
      </c>
      <c r="C21" s="67" t="s">
        <v>68</v>
      </c>
      <c r="D21" s="68"/>
      <c r="E21" s="69"/>
      <c r="F21" s="70"/>
      <c r="G21" s="70"/>
      <c r="H21" s="69"/>
      <c r="I21" s="69"/>
      <c r="J21" s="69"/>
      <c r="K21" s="69"/>
      <c r="L21" s="69"/>
      <c r="M21" s="70"/>
      <c r="N21" s="71"/>
      <c r="O21" s="313">
        <f>IF(ÉVEK2000TŐL!H18=0,"",ÉVEK2000TŐL!H18)</f>
        <v>390</v>
      </c>
      <c r="P21" s="314"/>
      <c r="Q21" s="314"/>
      <c r="R21" s="85"/>
      <c r="S21" s="313"/>
      <c r="T21" s="314"/>
      <c r="U21" s="314"/>
      <c r="V21" s="86"/>
      <c r="W21" s="313">
        <f>IF(ÉVEK2000TŐL!I18=0,"",ÉVEK2000TŐL!I18)</f>
        <v>227</v>
      </c>
      <c r="X21" s="314"/>
      <c r="Y21" s="314"/>
      <c r="Z21" s="110"/>
      <c r="AA21" s="111" t="s">
        <v>27</v>
      </c>
    </row>
    <row r="22" spans="1:27" ht="21.75" customHeight="1" thickBot="1">
      <c r="A22" s="128" t="s">
        <v>160</v>
      </c>
      <c r="B22" s="131" t="s">
        <v>37</v>
      </c>
      <c r="C22" s="67" t="s">
        <v>161</v>
      </c>
      <c r="D22" s="68"/>
      <c r="E22" s="69"/>
      <c r="F22" s="70"/>
      <c r="G22" s="70"/>
      <c r="H22" s="69"/>
      <c r="I22" s="69"/>
      <c r="J22" s="69"/>
      <c r="K22" s="69"/>
      <c r="L22" s="69"/>
      <c r="M22" s="70"/>
      <c r="N22" s="120"/>
      <c r="O22" s="313">
        <f>IF(ÉVEK2000TŐL!H19=0,"",ÉVEK2000TŐL!H19)</f>
      </c>
      <c r="P22" s="314"/>
      <c r="Q22" s="314"/>
      <c r="R22" s="121"/>
      <c r="S22" s="338"/>
      <c r="T22" s="339"/>
      <c r="U22" s="339"/>
      <c r="V22" s="122"/>
      <c r="W22" s="313">
        <f>IF(ÉVEK2000TŐL!I19=0,"",ÉVEK2000TŐL!I19)</f>
      </c>
      <c r="X22" s="314"/>
      <c r="Y22" s="314"/>
      <c r="Z22" s="110"/>
      <c r="AA22" s="111" t="s">
        <v>28</v>
      </c>
    </row>
    <row r="23" spans="1:27" ht="21.75" customHeight="1" thickBot="1">
      <c r="A23" s="60" t="s">
        <v>45</v>
      </c>
      <c r="B23" s="73" t="s">
        <v>37</v>
      </c>
      <c r="C23" s="133" t="s">
        <v>164</v>
      </c>
      <c r="D23" s="14"/>
      <c r="E23" s="63"/>
      <c r="F23" s="63"/>
      <c r="G23" s="63"/>
      <c r="H23" s="14"/>
      <c r="I23" s="14"/>
      <c r="J23" s="14"/>
      <c r="K23" s="14"/>
      <c r="L23" s="14"/>
      <c r="M23" s="63"/>
      <c r="N23" s="65"/>
      <c r="O23" s="323">
        <f>ÉVEK2000TŐL!H20</f>
        <v>0</v>
      </c>
      <c r="P23" s="324"/>
      <c r="Q23" s="324"/>
      <c r="R23" s="97"/>
      <c r="S23" s="327">
        <f>SUM(S24:U25)</f>
        <v>0</v>
      </c>
      <c r="T23" s="328"/>
      <c r="U23" s="328"/>
      <c r="V23" s="96"/>
      <c r="W23" s="323">
        <f>ÉVEK2000TŐL!I20</f>
        <v>0</v>
      </c>
      <c r="X23" s="324"/>
      <c r="Y23" s="324"/>
      <c r="Z23" s="100"/>
      <c r="AA23" s="111" t="s">
        <v>29</v>
      </c>
    </row>
    <row r="24" spans="1:27" ht="21.75" customHeight="1">
      <c r="A24" s="126">
        <v>1</v>
      </c>
      <c r="B24" s="129" t="s">
        <v>37</v>
      </c>
      <c r="C24" s="57" t="s">
        <v>163</v>
      </c>
      <c r="D24" s="58"/>
      <c r="E24" s="3"/>
      <c r="F24" s="58"/>
      <c r="G24" s="58"/>
      <c r="H24" s="3"/>
      <c r="I24" s="3"/>
      <c r="J24" s="3"/>
      <c r="K24" s="3"/>
      <c r="L24" s="3"/>
      <c r="M24" s="58"/>
      <c r="N24" s="59"/>
      <c r="O24" s="313">
        <f>IF(ÉVEK2000TŐL!H21=0,"",ÉVEK2000TŐL!H21)</f>
      </c>
      <c r="P24" s="314"/>
      <c r="Q24" s="314"/>
      <c r="R24" s="87"/>
      <c r="S24" s="332" t="s">
        <v>4</v>
      </c>
      <c r="T24" s="333"/>
      <c r="U24" s="333"/>
      <c r="V24" s="83"/>
      <c r="W24" s="313">
        <f>IF(ÉVEK2000TŐL!I21=0,"",ÉVEK2000TŐL!I21)</f>
      </c>
      <c r="X24" s="314"/>
      <c r="Y24" s="314"/>
      <c r="Z24" s="108"/>
      <c r="AA24" s="111" t="s">
        <v>184</v>
      </c>
    </row>
    <row r="25" spans="1:27" ht="21.75" customHeight="1" thickBot="1">
      <c r="A25" s="128">
        <v>2</v>
      </c>
      <c r="B25" s="131" t="s">
        <v>37</v>
      </c>
      <c r="C25" s="67" t="s">
        <v>161</v>
      </c>
      <c r="D25" s="70"/>
      <c r="E25" s="69"/>
      <c r="F25" s="70"/>
      <c r="G25" s="70"/>
      <c r="H25" s="69"/>
      <c r="I25" s="69"/>
      <c r="J25" s="69"/>
      <c r="K25" s="69"/>
      <c r="L25" s="69"/>
      <c r="M25" s="115"/>
      <c r="N25" s="120"/>
      <c r="O25" s="313">
        <f>IF(ÉVEK2000TŐL!H22=0,"",ÉVEK2000TŐL!H22)</f>
      </c>
      <c r="P25" s="314"/>
      <c r="Q25" s="314"/>
      <c r="R25" s="121"/>
      <c r="S25" s="317" t="s">
        <v>4</v>
      </c>
      <c r="T25" s="318"/>
      <c r="U25" s="318"/>
      <c r="V25" s="122"/>
      <c r="W25" s="313">
        <f>IF(ÉVEK2000TŐL!I22=0,"",ÉVEK2000TŐL!I22)</f>
      </c>
      <c r="X25" s="314"/>
      <c r="Y25" s="314"/>
      <c r="Z25" s="36"/>
      <c r="AA25" s="111" t="s">
        <v>185</v>
      </c>
    </row>
    <row r="26" spans="1:27" ht="21.75" customHeight="1" thickBot="1">
      <c r="A26" s="60" t="s">
        <v>44</v>
      </c>
      <c r="B26" s="73" t="s">
        <v>37</v>
      </c>
      <c r="C26" s="76" t="s">
        <v>165</v>
      </c>
      <c r="D26" s="63"/>
      <c r="E26" s="14"/>
      <c r="F26" s="63"/>
      <c r="G26" s="63"/>
      <c r="H26" s="14"/>
      <c r="I26" s="14"/>
      <c r="J26" s="14"/>
      <c r="K26" s="14"/>
      <c r="L26" s="14"/>
      <c r="M26" s="124"/>
      <c r="N26" s="65"/>
      <c r="O26" s="323">
        <f>ÉVEK2000TŐL!H23</f>
        <v>13476</v>
      </c>
      <c r="P26" s="324"/>
      <c r="Q26" s="324"/>
      <c r="R26" s="97"/>
      <c r="S26" s="323">
        <v>0</v>
      </c>
      <c r="T26" s="324"/>
      <c r="U26" s="324"/>
      <c r="V26" s="96"/>
      <c r="W26" s="323">
        <f>ÉVEK2000TŐL!I23</f>
        <v>18175</v>
      </c>
      <c r="X26" s="324"/>
      <c r="Y26" s="324"/>
      <c r="Z26" s="100"/>
      <c r="AA26" s="111" t="s">
        <v>50</v>
      </c>
    </row>
    <row r="27" spans="1:27" ht="21.75" customHeight="1" thickBot="1">
      <c r="A27" s="60" t="s">
        <v>46</v>
      </c>
      <c r="B27" s="73" t="s">
        <v>37</v>
      </c>
      <c r="C27" s="133" t="s">
        <v>166</v>
      </c>
      <c r="D27" s="63"/>
      <c r="E27" s="14"/>
      <c r="F27" s="63"/>
      <c r="G27" s="63"/>
      <c r="H27" s="14"/>
      <c r="I27" s="14"/>
      <c r="J27" s="14"/>
      <c r="K27" s="14"/>
      <c r="L27" s="14"/>
      <c r="M27" s="63"/>
      <c r="N27" s="176"/>
      <c r="O27" s="323">
        <f>ÉVEK2000TŐL!H24</f>
        <v>0</v>
      </c>
      <c r="P27" s="324"/>
      <c r="Q27" s="324"/>
      <c r="R27" s="15"/>
      <c r="S27" s="325"/>
      <c r="T27" s="326"/>
      <c r="U27" s="326"/>
      <c r="V27" s="84"/>
      <c r="W27" s="323">
        <f>ÉVEK2000TŐL!I24</f>
        <v>0</v>
      </c>
      <c r="X27" s="324"/>
      <c r="Y27" s="324"/>
      <c r="Z27" s="100"/>
      <c r="AA27" s="111" t="s">
        <v>51</v>
      </c>
    </row>
    <row r="28" spans="1:27" ht="21.75" customHeight="1" thickBot="1">
      <c r="A28" s="60" t="s">
        <v>47</v>
      </c>
      <c r="B28" s="73" t="s">
        <v>37</v>
      </c>
      <c r="C28" s="133" t="s">
        <v>167</v>
      </c>
      <c r="D28" s="63"/>
      <c r="E28" s="14"/>
      <c r="F28" s="63"/>
      <c r="G28" s="63"/>
      <c r="H28" s="14"/>
      <c r="I28" s="14"/>
      <c r="J28" s="14"/>
      <c r="K28" s="14"/>
      <c r="L28" s="14"/>
      <c r="M28" s="63"/>
      <c r="N28" s="65"/>
      <c r="O28" s="323">
        <f>ÉVEK2000TŐL!H25</f>
        <v>16975</v>
      </c>
      <c r="P28" s="324"/>
      <c r="Q28" s="324"/>
      <c r="R28" s="97"/>
      <c r="S28" s="327">
        <f>SUM(S29:U31)</f>
        <v>0</v>
      </c>
      <c r="T28" s="297"/>
      <c r="U28" s="297"/>
      <c r="V28" s="96"/>
      <c r="W28" s="323">
        <f>ÉVEK2000TŐL!I25</f>
        <v>19064</v>
      </c>
      <c r="X28" s="324"/>
      <c r="Y28" s="324"/>
      <c r="Z28" s="100"/>
      <c r="AA28" s="111" t="s">
        <v>52</v>
      </c>
    </row>
    <row r="29" spans="1:27" ht="21.75" customHeight="1">
      <c r="A29" s="294">
        <v>1</v>
      </c>
      <c r="B29" s="295" t="s">
        <v>37</v>
      </c>
      <c r="C29" s="288" t="s">
        <v>168</v>
      </c>
      <c r="D29" s="289"/>
      <c r="E29" s="290"/>
      <c r="F29" s="289"/>
      <c r="G29" s="289"/>
      <c r="H29" s="290"/>
      <c r="I29" s="290"/>
      <c r="J29" s="290"/>
      <c r="K29" s="290"/>
      <c r="L29" s="290"/>
      <c r="M29" s="289"/>
      <c r="N29" s="291"/>
      <c r="O29" s="319">
        <f>IF(ÉVEK2000TŐL!H26=0,"",ÉVEK2000TŐL!H26)</f>
        <v>15958</v>
      </c>
      <c r="P29" s="320"/>
      <c r="Q29" s="320"/>
      <c r="R29" s="292"/>
      <c r="S29" s="321"/>
      <c r="T29" s="322"/>
      <c r="U29" s="322"/>
      <c r="V29" s="293"/>
      <c r="W29" s="319">
        <f>IF(ÉVEK2000TŐL!I26=0,"",ÉVEK2000TŐL!I26)</f>
        <v>18603</v>
      </c>
      <c r="X29" s="320"/>
      <c r="Y29" s="320"/>
      <c r="Z29" s="103"/>
      <c r="AA29" s="111" t="s">
        <v>53</v>
      </c>
    </row>
    <row r="30" spans="1:27" ht="21.75" customHeight="1">
      <c r="A30" s="285"/>
      <c r="B30" s="286"/>
      <c r="C30" s="57" t="s">
        <v>272</v>
      </c>
      <c r="D30" s="39"/>
      <c r="E30" s="10"/>
      <c r="F30" s="39"/>
      <c r="G30" s="39"/>
      <c r="H30" s="10"/>
      <c r="I30" s="10"/>
      <c r="J30" s="10"/>
      <c r="K30" s="10"/>
      <c r="L30" s="10"/>
      <c r="M30" s="39"/>
      <c r="N30" s="287"/>
      <c r="O30" s="313">
        <f>IF(ÉVEK2000TŐL!H27=0,"",ÉVEK2000TŐL!H27)</f>
      </c>
      <c r="P30" s="314"/>
      <c r="Q30" s="314"/>
      <c r="R30" s="271"/>
      <c r="S30" s="330"/>
      <c r="T30" s="331"/>
      <c r="U30" s="331"/>
      <c r="V30" s="272"/>
      <c r="W30" s="313">
        <f>IF(ÉVEK2000TŐL!I27=0,"",ÉVEK2000TŐL!I27)</f>
      </c>
      <c r="X30" s="314"/>
      <c r="Y30" s="314"/>
      <c r="Z30" s="270"/>
      <c r="AA30" s="111"/>
    </row>
    <row r="31" spans="1:27" ht="21.75" customHeight="1">
      <c r="A31" s="127">
        <v>2</v>
      </c>
      <c r="B31" s="130" t="s">
        <v>37</v>
      </c>
      <c r="C31" s="51" t="s">
        <v>169</v>
      </c>
      <c r="D31" s="49"/>
      <c r="E31" s="11"/>
      <c r="F31" s="49"/>
      <c r="G31" s="49"/>
      <c r="H31" s="11"/>
      <c r="I31" s="11"/>
      <c r="J31" s="11"/>
      <c r="K31" s="11"/>
      <c r="L31" s="11"/>
      <c r="M31" s="49"/>
      <c r="N31" s="50"/>
      <c r="O31" s="313">
        <f>IF(ÉVEK2000TŐL!H28=0,"",ÉVEK2000TŐL!H28)</f>
      </c>
      <c r="P31" s="314"/>
      <c r="Q31" s="314"/>
      <c r="R31" s="13"/>
      <c r="S31" s="296" t="s">
        <v>4</v>
      </c>
      <c r="T31" s="329"/>
      <c r="U31" s="329"/>
      <c r="V31" s="82"/>
      <c r="W31" s="313">
        <f>IF(ÉVEK2000TŐL!I28=0,"",ÉVEK2000TŐL!I28)</f>
      </c>
      <c r="X31" s="314"/>
      <c r="Y31" s="314"/>
      <c r="Z31" s="109"/>
      <c r="AA31" s="111" t="s">
        <v>54</v>
      </c>
    </row>
    <row r="32" spans="1:27" ht="21.75" customHeight="1">
      <c r="A32" s="127">
        <v>3</v>
      </c>
      <c r="B32" s="130" t="s">
        <v>37</v>
      </c>
      <c r="C32" s="51" t="s">
        <v>170</v>
      </c>
      <c r="D32" s="49"/>
      <c r="E32" s="11"/>
      <c r="F32" s="49"/>
      <c r="G32" s="49"/>
      <c r="H32" s="11"/>
      <c r="I32" s="11"/>
      <c r="J32" s="11"/>
      <c r="K32" s="11"/>
      <c r="L32" s="11"/>
      <c r="M32" s="49"/>
      <c r="N32" s="50"/>
      <c r="O32" s="313">
        <f>IF(ÉVEK2000TŐL!H29=0,"",ÉVEK2000TŐL!H29)</f>
        <v>369</v>
      </c>
      <c r="P32" s="314"/>
      <c r="Q32" s="314"/>
      <c r="R32" s="13"/>
      <c r="S32" s="296" t="s">
        <v>4</v>
      </c>
      <c r="T32" s="329"/>
      <c r="U32" s="329"/>
      <c r="V32" s="82"/>
      <c r="W32" s="313">
        <f>IF(ÉVEK2000TŐL!I29=0,"",ÉVEK2000TŐL!I29)</f>
        <v>449</v>
      </c>
      <c r="X32" s="314"/>
      <c r="Y32" s="314"/>
      <c r="Z32" s="109"/>
      <c r="AA32" s="111" t="s">
        <v>70</v>
      </c>
    </row>
    <row r="33" spans="1:27" ht="21.75" customHeight="1" thickBot="1">
      <c r="A33" s="173">
        <v>4</v>
      </c>
      <c r="B33" s="174" t="s">
        <v>37</v>
      </c>
      <c r="C33" s="175" t="s">
        <v>171</v>
      </c>
      <c r="D33" s="124"/>
      <c r="E33" s="125"/>
      <c r="F33" s="124"/>
      <c r="G33" s="124"/>
      <c r="H33" s="125"/>
      <c r="I33" s="125"/>
      <c r="J33" s="125"/>
      <c r="K33" s="125"/>
      <c r="L33" s="125"/>
      <c r="M33" s="124"/>
      <c r="N33" s="176"/>
      <c r="O33" s="313">
        <f>IF(ÉVEK2000TŐL!H30=0,"",ÉVEK2000TŐL!H30)</f>
        <v>648</v>
      </c>
      <c r="P33" s="314"/>
      <c r="Q33" s="314"/>
      <c r="R33" s="121"/>
      <c r="S33" s="317" t="s">
        <v>4</v>
      </c>
      <c r="T33" s="318"/>
      <c r="U33" s="318"/>
      <c r="V33" s="122"/>
      <c r="W33" s="313">
        <f>IF(ÉVEK2000TŐL!I30=0,"",ÉVEK2000TŐL!I30)</f>
        <v>12</v>
      </c>
      <c r="X33" s="314"/>
      <c r="Y33" s="314"/>
      <c r="Z33" s="36"/>
      <c r="AA33" s="111" t="s">
        <v>71</v>
      </c>
    </row>
    <row r="34" spans="1:27" ht="21.75" customHeight="1" thickBot="1">
      <c r="A34" s="60" t="s">
        <v>48</v>
      </c>
      <c r="B34" s="73" t="s">
        <v>37</v>
      </c>
      <c r="C34" s="76" t="s">
        <v>172</v>
      </c>
      <c r="D34" s="14"/>
      <c r="E34" s="74"/>
      <c r="F34" s="63"/>
      <c r="G34" s="63"/>
      <c r="H34" s="14"/>
      <c r="I34" s="14"/>
      <c r="J34" s="14"/>
      <c r="K34" s="14"/>
      <c r="L34" s="14"/>
      <c r="M34" s="63"/>
      <c r="N34" s="65"/>
      <c r="O34" s="323">
        <f>ÉVEK2000TŐL!H31</f>
        <v>1328</v>
      </c>
      <c r="P34" s="324"/>
      <c r="Q34" s="324"/>
      <c r="R34" s="97"/>
      <c r="S34" s="327">
        <v>0</v>
      </c>
      <c r="T34" s="328"/>
      <c r="U34" s="328"/>
      <c r="V34" s="96"/>
      <c r="W34" s="323">
        <f>ÉVEK2000TŐL!I31</f>
        <v>1629</v>
      </c>
      <c r="X34" s="324"/>
      <c r="Y34" s="324"/>
      <c r="Z34" s="100"/>
      <c r="AA34" s="111" t="s">
        <v>71</v>
      </c>
    </row>
    <row r="35" spans="1:27" ht="21.75" customHeight="1">
      <c r="A35" s="134">
        <v>1</v>
      </c>
      <c r="B35" s="135" t="s">
        <v>37</v>
      </c>
      <c r="C35" s="57" t="s">
        <v>168</v>
      </c>
      <c r="D35" s="136"/>
      <c r="E35" s="137"/>
      <c r="F35" s="136"/>
      <c r="G35" s="136"/>
      <c r="H35" s="137"/>
      <c r="I35" s="137"/>
      <c r="J35" s="137"/>
      <c r="K35" s="137"/>
      <c r="L35" s="137"/>
      <c r="M35" s="136"/>
      <c r="N35" s="138"/>
      <c r="O35" s="313">
        <f>IF(ÉVEK2000TŐL!H32=0,"",ÉVEK2000TŐL!H32)</f>
        <v>302</v>
      </c>
      <c r="P35" s="314"/>
      <c r="Q35" s="314"/>
      <c r="R35" s="271"/>
      <c r="S35" s="336"/>
      <c r="T35" s="337"/>
      <c r="U35" s="337"/>
      <c r="V35" s="272"/>
      <c r="W35" s="313">
        <f>IF(ÉVEK2000TŐL!I32=0,"",ÉVEK2000TŐL!I32)</f>
        <v>607</v>
      </c>
      <c r="X35" s="314"/>
      <c r="Y35" s="314"/>
      <c r="Z35" s="270"/>
      <c r="AA35" s="111" t="s">
        <v>186</v>
      </c>
    </row>
    <row r="36" spans="1:27" ht="21.75" customHeight="1">
      <c r="A36" s="127">
        <v>2</v>
      </c>
      <c r="B36" s="130" t="s">
        <v>37</v>
      </c>
      <c r="C36" s="51" t="s">
        <v>169</v>
      </c>
      <c r="D36" s="49"/>
      <c r="E36" s="11"/>
      <c r="F36" s="49"/>
      <c r="G36" s="49"/>
      <c r="H36" s="11"/>
      <c r="I36" s="11"/>
      <c r="J36" s="11"/>
      <c r="K36" s="11"/>
      <c r="L36" s="11"/>
      <c r="M36" s="49"/>
      <c r="N36" s="50"/>
      <c r="O36" s="313">
        <f>IF(ÉVEK2000TŐL!H33=0,"",ÉVEK2000TŐL!H33)</f>
      </c>
      <c r="P36" s="314"/>
      <c r="Q36" s="314"/>
      <c r="R36" s="13"/>
      <c r="S36" s="296" t="s">
        <v>4</v>
      </c>
      <c r="T36" s="329"/>
      <c r="U36" s="329"/>
      <c r="V36" s="82"/>
      <c r="W36" s="313">
        <f>IF(ÉVEK2000TŐL!I33=0,"",ÉVEK2000TŐL!I33)</f>
      </c>
      <c r="X36" s="314"/>
      <c r="Y36" s="314"/>
      <c r="Z36" s="109"/>
      <c r="AA36" s="111" t="s">
        <v>187</v>
      </c>
    </row>
    <row r="37" spans="1:27" ht="21.75" customHeight="1">
      <c r="A37" s="127">
        <v>3</v>
      </c>
      <c r="B37" s="130" t="s">
        <v>37</v>
      </c>
      <c r="C37" s="51" t="s">
        <v>170</v>
      </c>
      <c r="D37" s="49"/>
      <c r="E37" s="11"/>
      <c r="F37" s="49"/>
      <c r="G37" s="49"/>
      <c r="H37" s="11"/>
      <c r="I37" s="11"/>
      <c r="J37" s="11"/>
      <c r="K37" s="11"/>
      <c r="L37" s="11"/>
      <c r="M37" s="49"/>
      <c r="N37" s="50"/>
      <c r="O37" s="313">
        <f>IF(ÉVEK2000TŐL!H34=0,"",ÉVEK2000TŐL!H34)</f>
        <v>1026</v>
      </c>
      <c r="P37" s="314"/>
      <c r="Q37" s="314"/>
      <c r="R37" s="13"/>
      <c r="S37" s="296" t="s">
        <v>4</v>
      </c>
      <c r="T37" s="329"/>
      <c r="U37" s="329"/>
      <c r="V37" s="82"/>
      <c r="W37" s="313">
        <f>IF(ÉVEK2000TŐL!I34=0,"",ÉVEK2000TŐL!I34)</f>
        <v>1022</v>
      </c>
      <c r="X37" s="314"/>
      <c r="Y37" s="314"/>
      <c r="Z37" s="109"/>
      <c r="AA37" s="111" t="s">
        <v>188</v>
      </c>
    </row>
    <row r="38" spans="1:27" ht="21.75" customHeight="1" thickBot="1">
      <c r="A38" s="173">
        <v>4</v>
      </c>
      <c r="B38" s="174" t="s">
        <v>37</v>
      </c>
      <c r="C38" s="175" t="s">
        <v>171</v>
      </c>
      <c r="D38" s="124"/>
      <c r="E38" s="125"/>
      <c r="F38" s="124"/>
      <c r="G38" s="124"/>
      <c r="H38" s="125"/>
      <c r="I38" s="125"/>
      <c r="J38" s="125"/>
      <c r="K38" s="125"/>
      <c r="L38" s="125"/>
      <c r="M38" s="115"/>
      <c r="N38" s="120"/>
      <c r="O38" s="313">
        <f>IF(ÉVEK2000TŐL!H35=0,"",ÉVEK2000TŐL!H35)</f>
      </c>
      <c r="P38" s="314"/>
      <c r="Q38" s="314"/>
      <c r="R38" s="121"/>
      <c r="S38" s="317" t="s">
        <v>4</v>
      </c>
      <c r="T38" s="318"/>
      <c r="U38" s="318"/>
      <c r="V38" s="122"/>
      <c r="W38" s="313">
        <f>IF(ÉVEK2000TŐL!I35=0,"",ÉVEK2000TŐL!I35)</f>
      </c>
      <c r="X38" s="314"/>
      <c r="Y38" s="314"/>
      <c r="Z38" s="36"/>
      <c r="AA38" s="111" t="s">
        <v>189</v>
      </c>
    </row>
    <row r="39" spans="1:27" ht="21.75" customHeight="1" thickBot="1">
      <c r="A39" s="114" t="s">
        <v>49</v>
      </c>
      <c r="B39" s="73" t="s">
        <v>37</v>
      </c>
      <c r="C39" s="74" t="s">
        <v>198</v>
      </c>
      <c r="D39" s="38"/>
      <c r="E39" s="63"/>
      <c r="F39" s="63"/>
      <c r="G39" s="63"/>
      <c r="H39" s="14"/>
      <c r="I39" s="14"/>
      <c r="J39" s="14"/>
      <c r="K39" s="14"/>
      <c r="L39" s="14"/>
      <c r="M39" s="124"/>
      <c r="N39" s="176"/>
      <c r="O39" s="323">
        <f>ÉVEK2000TŐL!H36</f>
        <v>-3432</v>
      </c>
      <c r="P39" s="324"/>
      <c r="Q39" s="324"/>
      <c r="R39" s="97"/>
      <c r="S39" s="323">
        <f>S26-S34</f>
        <v>0</v>
      </c>
      <c r="T39" s="328"/>
      <c r="U39" s="328"/>
      <c r="V39" s="96"/>
      <c r="W39" s="323">
        <f>ÉVEK2000TŐL!I36</f>
        <v>-1047</v>
      </c>
      <c r="X39" s="324"/>
      <c r="Y39" s="324"/>
      <c r="Z39" s="100"/>
      <c r="AA39" s="111" t="s">
        <v>190</v>
      </c>
    </row>
    <row r="40" spans="1:27" ht="21.75" customHeight="1">
      <c r="A40" s="134">
        <v>1</v>
      </c>
      <c r="B40" s="135" t="s">
        <v>37</v>
      </c>
      <c r="C40" s="57" t="s">
        <v>208</v>
      </c>
      <c r="D40" s="136"/>
      <c r="E40" s="137"/>
      <c r="F40" s="136"/>
      <c r="G40" s="136"/>
      <c r="H40" s="137"/>
      <c r="I40" s="137"/>
      <c r="J40" s="137"/>
      <c r="K40" s="137"/>
      <c r="L40" s="137"/>
      <c r="M40" s="136"/>
      <c r="N40" s="138"/>
      <c r="O40" s="313">
        <f>ÉVEK2000TŐL!H37</f>
        <v>-3130</v>
      </c>
      <c r="P40" s="314"/>
      <c r="Q40" s="314"/>
      <c r="R40" s="271"/>
      <c r="S40" s="336"/>
      <c r="T40" s="337"/>
      <c r="U40" s="337"/>
      <c r="V40" s="272"/>
      <c r="W40" s="313">
        <f>ÉVEK2000TŐL!I37</f>
        <v>-440</v>
      </c>
      <c r="X40" s="314"/>
      <c r="Y40" s="314"/>
      <c r="Z40" s="270"/>
      <c r="AA40" s="111" t="s">
        <v>191</v>
      </c>
    </row>
    <row r="41" spans="1:27" ht="21.75" customHeight="1" thickBot="1">
      <c r="A41" s="127">
        <v>2</v>
      </c>
      <c r="B41" s="130" t="s">
        <v>37</v>
      </c>
      <c r="C41" s="51" t="s">
        <v>199</v>
      </c>
      <c r="D41" s="49"/>
      <c r="E41" s="11"/>
      <c r="F41" s="49"/>
      <c r="G41" s="49"/>
      <c r="H41" s="11"/>
      <c r="I41" s="11"/>
      <c r="J41" s="11"/>
      <c r="K41" s="11"/>
      <c r="L41" s="11"/>
      <c r="M41" s="49"/>
      <c r="N41" s="50"/>
      <c r="O41" s="338">
        <f>ÉVEK2000TŐL!H38</f>
        <v>-302</v>
      </c>
      <c r="P41" s="339"/>
      <c r="Q41" s="339"/>
      <c r="R41" s="121"/>
      <c r="S41" s="317" t="s">
        <v>4</v>
      </c>
      <c r="T41" s="318"/>
      <c r="U41" s="318"/>
      <c r="V41" s="122"/>
      <c r="W41" s="338">
        <f>ÉVEK2000TŐL!I38</f>
        <v>-607</v>
      </c>
      <c r="X41" s="339"/>
      <c r="Y41" s="339"/>
      <c r="Z41" s="36"/>
      <c r="AA41" s="111" t="s">
        <v>192</v>
      </c>
    </row>
    <row r="42" spans="1:27" ht="21.75" customHeight="1" thickBot="1">
      <c r="A42" s="114" t="s">
        <v>69</v>
      </c>
      <c r="B42" s="73" t="s">
        <v>37</v>
      </c>
      <c r="C42" s="76" t="s">
        <v>200</v>
      </c>
      <c r="D42" s="77"/>
      <c r="E42" s="63"/>
      <c r="F42" s="63"/>
      <c r="G42" s="63"/>
      <c r="H42" s="14"/>
      <c r="I42" s="14"/>
      <c r="J42" s="14"/>
      <c r="K42" s="14"/>
      <c r="L42" s="14"/>
      <c r="M42" s="63"/>
      <c r="N42" s="65"/>
      <c r="O42" s="323">
        <f>ÉVEK2000TŐL!H39</f>
        <v>-1395</v>
      </c>
      <c r="P42" s="324"/>
      <c r="Q42" s="324"/>
      <c r="R42" s="97"/>
      <c r="S42" s="334"/>
      <c r="T42" s="335"/>
      <c r="U42" s="335"/>
      <c r="V42" s="96"/>
      <c r="W42" s="323">
        <f>ÉVEK2000TŐL!I39</f>
        <v>-1471</v>
      </c>
      <c r="X42" s="324"/>
      <c r="Y42" s="324"/>
      <c r="Z42" s="100"/>
      <c r="AA42" s="111" t="s">
        <v>193</v>
      </c>
    </row>
    <row r="43" spans="1:27" ht="21.75" customHeight="1">
      <c r="A43" s="134">
        <v>1</v>
      </c>
      <c r="B43" s="135" t="s">
        <v>37</v>
      </c>
      <c r="C43" s="57" t="s">
        <v>201</v>
      </c>
      <c r="D43" s="136"/>
      <c r="E43" s="137"/>
      <c r="F43" s="136"/>
      <c r="G43" s="136"/>
      <c r="H43" s="137"/>
      <c r="I43" s="137"/>
      <c r="J43" s="137"/>
      <c r="K43" s="137"/>
      <c r="L43" s="137"/>
      <c r="M43" s="136"/>
      <c r="N43" s="138"/>
      <c r="O43" s="313">
        <f>ÉVEK2000TŐL!H40</f>
        <v>-369</v>
      </c>
      <c r="P43" s="314"/>
      <c r="Q43" s="314"/>
      <c r="R43" s="271"/>
      <c r="S43" s="336"/>
      <c r="T43" s="337"/>
      <c r="U43" s="337"/>
      <c r="V43" s="272"/>
      <c r="W43" s="313">
        <f>ÉVEK2000TŐL!I40</f>
        <v>-449</v>
      </c>
      <c r="X43" s="314"/>
      <c r="Y43" s="314"/>
      <c r="Z43" s="270"/>
      <c r="AA43" s="111" t="s">
        <v>194</v>
      </c>
    </row>
    <row r="44" spans="1:27" ht="21.75" customHeight="1" thickBot="1">
      <c r="A44" s="127">
        <v>2</v>
      </c>
      <c r="B44" s="130" t="s">
        <v>37</v>
      </c>
      <c r="C44" s="51" t="s">
        <v>202</v>
      </c>
      <c r="D44" s="49"/>
      <c r="E44" s="11"/>
      <c r="F44" s="49"/>
      <c r="G44" s="49"/>
      <c r="H44" s="11"/>
      <c r="I44" s="11"/>
      <c r="J44" s="11"/>
      <c r="K44" s="11"/>
      <c r="L44" s="11"/>
      <c r="M44" s="49"/>
      <c r="N44" s="50"/>
      <c r="O44" s="338">
        <f>ÉVEK2000TŐL!H41</f>
        <v>-1026</v>
      </c>
      <c r="P44" s="339"/>
      <c r="Q44" s="339"/>
      <c r="R44" s="121"/>
      <c r="S44" s="317" t="s">
        <v>4</v>
      </c>
      <c r="T44" s="318"/>
      <c r="U44" s="318"/>
      <c r="V44" s="122"/>
      <c r="W44" s="338">
        <f>ÉVEK2000TŐL!I41</f>
        <v>-1022</v>
      </c>
      <c r="X44" s="339"/>
      <c r="Y44" s="339"/>
      <c r="Z44" s="36"/>
      <c r="AA44" s="111" t="s">
        <v>262</v>
      </c>
    </row>
    <row r="45" spans="1:27" ht="21.75" customHeight="1" thickBot="1">
      <c r="A45" s="60" t="s">
        <v>42</v>
      </c>
      <c r="B45" s="73" t="s">
        <v>37</v>
      </c>
      <c r="C45" s="76" t="s">
        <v>203</v>
      </c>
      <c r="D45" s="14"/>
      <c r="E45" s="74"/>
      <c r="F45" s="63"/>
      <c r="G45" s="63"/>
      <c r="H45" s="14"/>
      <c r="I45" s="14"/>
      <c r="J45" s="14"/>
      <c r="K45" s="14"/>
      <c r="L45" s="14"/>
      <c r="M45" s="63"/>
      <c r="N45" s="65"/>
      <c r="O45" s="323">
        <f>ÉVEK2000TŐL!H42</f>
        <v>-1328</v>
      </c>
      <c r="P45" s="324"/>
      <c r="Q45" s="324"/>
      <c r="R45" s="97"/>
      <c r="S45" s="327">
        <f>S39-S42</f>
        <v>0</v>
      </c>
      <c r="T45" s="340"/>
      <c r="U45" s="340"/>
      <c r="V45" s="96"/>
      <c r="W45" s="323">
        <f>ÉVEK2000TŐL!I42</f>
        <v>-1629</v>
      </c>
      <c r="X45" s="324"/>
      <c r="Y45" s="324"/>
      <c r="Z45" s="100"/>
      <c r="AA45" s="111" t="s">
        <v>263</v>
      </c>
    </row>
    <row r="46" spans="1:27" ht="21.75" customHeight="1" thickBot="1">
      <c r="A46" s="177" t="s">
        <v>173</v>
      </c>
      <c r="B46" s="178" t="s">
        <v>37</v>
      </c>
      <c r="C46" s="179" t="s">
        <v>204</v>
      </c>
      <c r="D46" s="125"/>
      <c r="E46" s="180"/>
      <c r="F46" s="124"/>
      <c r="G46" s="124"/>
      <c r="H46" s="125"/>
      <c r="I46" s="125"/>
      <c r="J46" s="125"/>
      <c r="K46" s="125"/>
      <c r="L46" s="125"/>
      <c r="M46" s="124"/>
      <c r="N46" s="176"/>
      <c r="O46" s="311">
        <f>IF(ÉVEK2000TŐL!H43=0,"",ÉVEK2000TŐL!H43)</f>
      </c>
      <c r="P46" s="312"/>
      <c r="Q46" s="312"/>
      <c r="R46" s="97"/>
      <c r="S46" s="334"/>
      <c r="T46" s="335"/>
      <c r="U46" s="335"/>
      <c r="V46" s="96"/>
      <c r="W46" s="311">
        <f>IF(ÉVEK2000TŐL!I43=0,"",ÉVEK2000TŐL!I43)</f>
      </c>
      <c r="X46" s="312"/>
      <c r="Y46" s="312"/>
      <c r="Z46" s="100"/>
      <c r="AA46" s="111" t="s">
        <v>195</v>
      </c>
    </row>
    <row r="47" spans="1:27" ht="21.75" customHeight="1" thickBot="1">
      <c r="A47" s="173" t="s">
        <v>174</v>
      </c>
      <c r="B47" s="174" t="s">
        <v>37</v>
      </c>
      <c r="C47" s="181" t="s">
        <v>205</v>
      </c>
      <c r="D47" s="124"/>
      <c r="E47" s="125"/>
      <c r="F47" s="124"/>
      <c r="G47" s="124"/>
      <c r="H47" s="125"/>
      <c r="I47" s="125"/>
      <c r="J47" s="125"/>
      <c r="K47" s="125"/>
      <c r="L47" s="125"/>
      <c r="M47" s="124"/>
      <c r="N47" s="176"/>
      <c r="O47" s="323">
        <f>ÉVEK2000TŐL!H44</f>
        <v>0</v>
      </c>
      <c r="P47" s="324"/>
      <c r="Q47" s="324"/>
      <c r="R47" s="97"/>
      <c r="S47" s="334"/>
      <c r="T47" s="335"/>
      <c r="U47" s="335"/>
      <c r="V47" s="96"/>
      <c r="W47" s="323">
        <f>ÉVEK2000TŐL!I44</f>
        <v>0</v>
      </c>
      <c r="X47" s="324"/>
      <c r="Y47" s="324"/>
      <c r="Z47" s="100"/>
      <c r="AA47" s="111" t="s">
        <v>196</v>
      </c>
    </row>
    <row r="48" spans="1:27" ht="21.75" customHeight="1">
      <c r="A48" s="134">
        <v>1</v>
      </c>
      <c r="B48" s="135" t="s">
        <v>37</v>
      </c>
      <c r="C48" s="57" t="s">
        <v>209</v>
      </c>
      <c r="D48" s="136"/>
      <c r="E48" s="137"/>
      <c r="F48" s="136"/>
      <c r="G48" s="136"/>
      <c r="H48" s="137"/>
      <c r="I48" s="137"/>
      <c r="J48" s="137"/>
      <c r="K48" s="137"/>
      <c r="L48" s="137"/>
      <c r="M48" s="136"/>
      <c r="N48" s="138"/>
      <c r="O48" s="313">
        <f>ÉVEK2000TŐL!H45</f>
        <v>-2851</v>
      </c>
      <c r="P48" s="314"/>
      <c r="Q48" s="314"/>
      <c r="R48" s="271"/>
      <c r="S48" s="336"/>
      <c r="T48" s="337"/>
      <c r="U48" s="337"/>
      <c r="V48" s="272"/>
      <c r="W48" s="313">
        <f>ÉVEK2000TŐL!I45</f>
        <v>-877</v>
      </c>
      <c r="X48" s="314"/>
      <c r="Y48" s="314"/>
      <c r="Z48" s="270"/>
      <c r="AA48" s="111" t="s">
        <v>197</v>
      </c>
    </row>
    <row r="49" spans="1:27" ht="21.75" customHeight="1" thickBot="1">
      <c r="A49" s="139">
        <v>2</v>
      </c>
      <c r="B49" s="140" t="s">
        <v>37</v>
      </c>
      <c r="C49" s="118" t="s">
        <v>206</v>
      </c>
      <c r="D49" s="115"/>
      <c r="E49" s="119"/>
      <c r="F49" s="115"/>
      <c r="G49" s="115"/>
      <c r="H49" s="119"/>
      <c r="I49" s="119"/>
      <c r="J49" s="119"/>
      <c r="K49" s="119"/>
      <c r="L49" s="119"/>
      <c r="M49" s="115"/>
      <c r="N49" s="120"/>
      <c r="O49" s="338">
        <f>ÉVEK2000TŐL!H46</f>
        <v>-1328</v>
      </c>
      <c r="P49" s="339"/>
      <c r="Q49" s="339"/>
      <c r="R49" s="121"/>
      <c r="S49" s="317" t="s">
        <v>4</v>
      </c>
      <c r="T49" s="318"/>
      <c r="U49" s="318"/>
      <c r="V49" s="122"/>
      <c r="W49" s="338">
        <f>ÉVEK2000TŐL!I46</f>
        <v>-1629</v>
      </c>
      <c r="X49" s="339"/>
      <c r="Y49" s="339"/>
      <c r="Z49" s="36"/>
      <c r="AA49" s="111" t="s">
        <v>207</v>
      </c>
    </row>
    <row r="50" spans="1:25" ht="30" customHeight="1">
      <c r="A50" s="38" t="s">
        <v>3</v>
      </c>
      <c r="B50" s="38"/>
      <c r="C50" s="38"/>
      <c r="D50" s="93" t="str">
        <f>Fedőlap!$C$42</f>
        <v>Budapest, 2008. március 31. </v>
      </c>
      <c r="E50" s="22"/>
      <c r="F50" s="22"/>
      <c r="G50" s="22"/>
      <c r="H50" s="22"/>
      <c r="I50" s="22"/>
      <c r="J50" s="22"/>
      <c r="K50" s="22"/>
      <c r="L50" s="22"/>
      <c r="M50" s="38"/>
      <c r="N50" s="38"/>
      <c r="P50" s="91"/>
      <c r="Q50" s="91"/>
      <c r="R50" s="91"/>
      <c r="S50" s="91"/>
      <c r="T50" s="91"/>
      <c r="U50" s="91"/>
      <c r="V50" s="91"/>
      <c r="W50" s="91"/>
      <c r="X50" s="91"/>
      <c r="Y50" s="91"/>
    </row>
    <row r="51" spans="16:25" ht="12.75">
      <c r="P51" s="21" t="str">
        <f>Fedőlap!$L$43</f>
        <v>a szervezet képviselője</v>
      </c>
      <c r="Q51" s="21"/>
      <c r="R51" s="21"/>
      <c r="S51" s="21"/>
      <c r="T51" s="21"/>
      <c r="U51" s="21"/>
      <c r="V51" s="21"/>
      <c r="W51" s="21"/>
      <c r="X51" s="21"/>
      <c r="Y51" s="21"/>
    </row>
    <row r="52" spans="16:25" ht="12.75">
      <c r="P52" s="21"/>
      <c r="Q52" s="21"/>
      <c r="R52" s="21"/>
      <c r="S52" s="21"/>
      <c r="T52" s="21"/>
      <c r="U52" s="21"/>
      <c r="V52" s="21"/>
      <c r="W52" s="21"/>
      <c r="X52" s="21"/>
      <c r="Y52" s="21"/>
    </row>
    <row r="53" ht="15">
      <c r="N53" s="92" t="s">
        <v>38</v>
      </c>
    </row>
  </sheetData>
  <mergeCells count="126">
    <mergeCell ref="O14:Q14"/>
    <mergeCell ref="S14:U14"/>
    <mergeCell ref="W14:Y14"/>
    <mergeCell ref="O17:Q17"/>
    <mergeCell ref="S17:U17"/>
    <mergeCell ref="W17:Y17"/>
    <mergeCell ref="O15:Q15"/>
    <mergeCell ref="O16:Q16"/>
    <mergeCell ref="O49:Q49"/>
    <mergeCell ref="S49:U49"/>
    <mergeCell ref="W49:Y49"/>
    <mergeCell ref="O47:Q47"/>
    <mergeCell ref="S47:U47"/>
    <mergeCell ref="W47:Y47"/>
    <mergeCell ref="O48:Q48"/>
    <mergeCell ref="S48:U48"/>
    <mergeCell ref="W48:Y48"/>
    <mergeCell ref="O44:Q44"/>
    <mergeCell ref="S44:U44"/>
    <mergeCell ref="W44:Y44"/>
    <mergeCell ref="O46:Q46"/>
    <mergeCell ref="S46:U46"/>
    <mergeCell ref="W46:Y46"/>
    <mergeCell ref="O45:Q45"/>
    <mergeCell ref="S45:U45"/>
    <mergeCell ref="W45:Y45"/>
    <mergeCell ref="O41:Q41"/>
    <mergeCell ref="S41:U41"/>
    <mergeCell ref="W41:Y41"/>
    <mergeCell ref="O43:Q43"/>
    <mergeCell ref="S43:U43"/>
    <mergeCell ref="W43:Y43"/>
    <mergeCell ref="O38:Q38"/>
    <mergeCell ref="S38:U38"/>
    <mergeCell ref="W38:Y38"/>
    <mergeCell ref="O40:Q40"/>
    <mergeCell ref="S40:U40"/>
    <mergeCell ref="W40:Y40"/>
    <mergeCell ref="O39:Q39"/>
    <mergeCell ref="S39:U39"/>
    <mergeCell ref="W39:Y39"/>
    <mergeCell ref="W36:Y36"/>
    <mergeCell ref="O37:Q37"/>
    <mergeCell ref="S37:U37"/>
    <mergeCell ref="W37:Y37"/>
    <mergeCell ref="S36:U36"/>
    <mergeCell ref="O10:Q10"/>
    <mergeCell ref="S10:U10"/>
    <mergeCell ref="W10:Y10"/>
    <mergeCell ref="O22:Q22"/>
    <mergeCell ref="S22:U22"/>
    <mergeCell ref="W22:Y22"/>
    <mergeCell ref="O13:Q13"/>
    <mergeCell ref="S13:U13"/>
    <mergeCell ref="W13:Y13"/>
    <mergeCell ref="O18:Q18"/>
    <mergeCell ref="W26:Y26"/>
    <mergeCell ref="O42:Q42"/>
    <mergeCell ref="S42:U42"/>
    <mergeCell ref="W42:Y42"/>
    <mergeCell ref="S32:U32"/>
    <mergeCell ref="W32:Y32"/>
    <mergeCell ref="O35:Q35"/>
    <mergeCell ref="S35:U35"/>
    <mergeCell ref="W35:Y35"/>
    <mergeCell ref="O36:Q36"/>
    <mergeCell ref="S9:U9"/>
    <mergeCell ref="W9:Y9"/>
    <mergeCell ref="S20:U20"/>
    <mergeCell ref="O26:Q26"/>
    <mergeCell ref="W25:Y25"/>
    <mergeCell ref="O23:Q23"/>
    <mergeCell ref="S23:U23"/>
    <mergeCell ref="W23:Y23"/>
    <mergeCell ref="O24:Q24"/>
    <mergeCell ref="S24:U24"/>
    <mergeCell ref="W27:Y27"/>
    <mergeCell ref="S28:U28"/>
    <mergeCell ref="W28:Y28"/>
    <mergeCell ref="O31:Q31"/>
    <mergeCell ref="S31:U31"/>
    <mergeCell ref="W31:Y31"/>
    <mergeCell ref="W29:Y29"/>
    <mergeCell ref="O30:Q30"/>
    <mergeCell ref="S30:U30"/>
    <mergeCell ref="W30:Y30"/>
    <mergeCell ref="O34:Q34"/>
    <mergeCell ref="S34:U34"/>
    <mergeCell ref="W34:Y34"/>
    <mergeCell ref="S33:U33"/>
    <mergeCell ref="W33:Y33"/>
    <mergeCell ref="O32:Q32"/>
    <mergeCell ref="O33:Q33"/>
    <mergeCell ref="O25:Q25"/>
    <mergeCell ref="S25:U25"/>
    <mergeCell ref="O29:Q29"/>
    <mergeCell ref="S29:U29"/>
    <mergeCell ref="O27:Q27"/>
    <mergeCell ref="S26:U26"/>
    <mergeCell ref="S27:U27"/>
    <mergeCell ref="O28:Q28"/>
    <mergeCell ref="W24:Y24"/>
    <mergeCell ref="O19:Q19"/>
    <mergeCell ref="S19:U19"/>
    <mergeCell ref="W19:Y19"/>
    <mergeCell ref="O21:Q21"/>
    <mergeCell ref="S21:U21"/>
    <mergeCell ref="W21:Y21"/>
    <mergeCell ref="O20:Q20"/>
    <mergeCell ref="W20:Y20"/>
    <mergeCell ref="S18:U18"/>
    <mergeCell ref="W18:Y18"/>
    <mergeCell ref="S11:U11"/>
    <mergeCell ref="W11:Y11"/>
    <mergeCell ref="S15:U15"/>
    <mergeCell ref="S16:U16"/>
    <mergeCell ref="W15:Y15"/>
    <mergeCell ref="W16:Y16"/>
    <mergeCell ref="O12:Q12"/>
    <mergeCell ref="S12:U12"/>
    <mergeCell ref="W12:Y12"/>
    <mergeCell ref="O11:Q11"/>
    <mergeCell ref="A7:B7"/>
    <mergeCell ref="B1:C1"/>
    <mergeCell ref="Q1:R1"/>
    <mergeCell ref="O9:Q9"/>
  </mergeCells>
  <printOptions horizontalCentered="1"/>
  <pageMargins left="0.1968503937007874" right="0.15748031496062992" top="0.4330708661417323" bottom="0.1968503937007874" header="0.5118110236220472" footer="0.5118110236220472"/>
  <pageSetup fitToHeight="1" fitToWidth="1" horizontalDpi="300" verticalDpi="300" orientation="portrait" paperSize="9" scale="82" r:id="rId1"/>
  <headerFooter alignWithMargins="0">
    <oddFooter>&amp;LK &amp;&amp; 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5"/>
  <sheetViews>
    <sheetView workbookViewId="0" topLeftCell="A7">
      <selection activeCell="W17" sqref="W17:Y17"/>
    </sheetView>
  </sheetViews>
  <sheetFormatPr defaultColWidth="9.00390625" defaultRowHeight="12.75"/>
  <cols>
    <col min="1" max="1" width="4.375" style="0" customWidth="1"/>
    <col min="2" max="2" width="1.12109375" style="0" customWidth="1"/>
    <col min="3" max="3" width="3.875" style="0" customWidth="1"/>
    <col min="4" max="13" width="4.375" style="0" customWidth="1"/>
    <col min="14" max="14" width="3.75390625" style="0" customWidth="1"/>
    <col min="15" max="16" width="4.375" style="0" customWidth="1"/>
    <col min="17" max="17" width="3.375" style="0" customWidth="1"/>
    <col min="18" max="18" width="1.75390625" style="0" customWidth="1"/>
    <col min="19" max="20" width="4.375" style="0" customWidth="1"/>
    <col min="21" max="21" width="3.375" style="0" customWidth="1"/>
    <col min="22" max="22" width="1.12109375" style="0" customWidth="1"/>
    <col min="23" max="24" width="4.375" style="0" customWidth="1"/>
    <col min="25" max="25" width="3.375" style="0" customWidth="1"/>
    <col min="26" max="26" width="1.12109375" style="0" customWidth="1"/>
    <col min="27" max="27" width="4.125" style="23" customWidth="1"/>
  </cols>
  <sheetData>
    <row r="1" spans="1:25" ht="18.75" thickBot="1">
      <c r="A1" s="18">
        <f>Fedőlap!$A$1</f>
        <v>1</v>
      </c>
      <c r="B1" s="308">
        <f>Fedőlap!$B$1</f>
        <v>9</v>
      </c>
      <c r="C1" s="309"/>
      <c r="D1" s="20">
        <f>Fedőlap!$C$1</f>
        <v>6</v>
      </c>
      <c r="E1" s="20">
        <f>Fedőlap!$D$1</f>
        <v>3</v>
      </c>
      <c r="F1" s="20">
        <f>Fedőlap!$E$1</f>
        <v>8</v>
      </c>
      <c r="G1" s="20">
        <f>Fedőlap!$F$1</f>
        <v>1</v>
      </c>
      <c r="H1" s="20">
        <f>Fedőlap!$G$1</f>
        <v>6</v>
      </c>
      <c r="I1" s="19">
        <f>Fedőlap!$H$1</f>
        <v>0</v>
      </c>
      <c r="J1" s="18">
        <f>Fedőlap!$I$1</f>
        <v>9</v>
      </c>
      <c r="K1" s="20">
        <f>Fedőlap!$J$1</f>
        <v>0</v>
      </c>
      <c r="L1" s="20">
        <f>Fedőlap!$K$1</f>
        <v>6</v>
      </c>
      <c r="M1" s="19">
        <f>Fedőlap!$L$1</f>
        <v>2</v>
      </c>
      <c r="N1" s="18">
        <f>Fedőlap!$M$1</f>
        <v>5</v>
      </c>
      <c r="O1" s="20">
        <f>Fedőlap!$N$1</f>
        <v>2</v>
      </c>
      <c r="P1" s="19">
        <f>Fedőlap!$O$1</f>
        <v>9</v>
      </c>
      <c r="Q1" s="310">
        <f>Fedőlap!$P$1</f>
        <v>0</v>
      </c>
      <c r="R1" s="309"/>
      <c r="S1" s="19">
        <f>Fedőlap!$Q$1</f>
        <v>2</v>
      </c>
      <c r="T1" s="17"/>
      <c r="U1" s="1"/>
      <c r="V1" s="1"/>
      <c r="W1" s="1"/>
      <c r="X1" s="1"/>
      <c r="Y1" s="1"/>
    </row>
    <row r="2" spans="1:25" ht="12.75">
      <c r="A2" s="2" t="s">
        <v>0</v>
      </c>
      <c r="B2" s="5"/>
      <c r="C2" s="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1"/>
      <c r="U2" s="1"/>
      <c r="V2" s="1"/>
      <c r="W2" s="1"/>
      <c r="X2" s="1"/>
      <c r="Y2" s="1"/>
    </row>
    <row r="3" spans="1:25" ht="12.75">
      <c r="A3" s="1"/>
      <c r="B3" s="10"/>
      <c r="C3" s="10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17" customHeight="1">
      <c r="A4" s="187" t="str">
        <f>Fedőlap!$A$9</f>
        <v>Budapesti Természetbarát Sportszövetség</v>
      </c>
      <c r="B4" s="6"/>
      <c r="C4" s="6"/>
      <c r="D4" s="22"/>
      <c r="E4" s="6"/>
      <c r="F4" s="6"/>
      <c r="G4" s="6"/>
      <c r="H4" s="6"/>
      <c r="I4" s="6"/>
      <c r="J4" s="6"/>
      <c r="K4" s="6"/>
      <c r="L4" s="6"/>
      <c r="M4" s="6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2.75">
      <c r="A5" s="2" t="str">
        <f>Fedőlap!A30</f>
        <v>- Egyszerűsített beszámoló TÁJÉKOZTATÓ ADATOK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13" ht="12.75">
      <c r="A6" s="341"/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</row>
    <row r="7" spans="1:26" ht="13.5" thickBot="1">
      <c r="A7" s="5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Z7" s="23" t="s">
        <v>5</v>
      </c>
    </row>
    <row r="8" spans="1:27" ht="25.5">
      <c r="A8" s="306" t="s">
        <v>41</v>
      </c>
      <c r="B8" s="307"/>
      <c r="C8" s="24"/>
      <c r="D8" s="25"/>
      <c r="E8" s="25"/>
      <c r="F8" s="25"/>
      <c r="G8" s="25"/>
      <c r="H8" s="25"/>
      <c r="I8" s="26" t="s">
        <v>6</v>
      </c>
      <c r="J8" s="25"/>
      <c r="K8" s="25"/>
      <c r="L8" s="25"/>
      <c r="M8" s="25"/>
      <c r="N8" s="42"/>
      <c r="O8" s="44" t="s">
        <v>7</v>
      </c>
      <c r="P8" s="42"/>
      <c r="Q8" s="42"/>
      <c r="R8" s="27"/>
      <c r="S8" s="43" t="s">
        <v>14</v>
      </c>
      <c r="T8" s="29"/>
      <c r="U8" s="29"/>
      <c r="V8" s="30"/>
      <c r="W8" s="28" t="s">
        <v>15</v>
      </c>
      <c r="X8" s="29"/>
      <c r="Y8" s="29"/>
      <c r="Z8" s="103"/>
      <c r="AA8" s="111"/>
    </row>
    <row r="9" spans="1:27" ht="13.5" thickBot="1">
      <c r="A9" s="32" t="s">
        <v>8</v>
      </c>
      <c r="B9" s="33"/>
      <c r="C9" s="34" t="s">
        <v>9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4" t="s">
        <v>10</v>
      </c>
      <c r="P9" s="35"/>
      <c r="Q9" s="35"/>
      <c r="R9" s="33"/>
      <c r="S9" s="35" t="s">
        <v>11</v>
      </c>
      <c r="T9" s="35"/>
      <c r="U9" s="35"/>
      <c r="V9" s="33"/>
      <c r="W9" s="34" t="s">
        <v>16</v>
      </c>
      <c r="X9" s="35"/>
      <c r="Y9" s="35"/>
      <c r="Z9" s="36"/>
      <c r="AA9" s="111"/>
    </row>
    <row r="10" spans="1:27" ht="21.75" customHeight="1" thickBot="1">
      <c r="A10" s="146" t="s">
        <v>43</v>
      </c>
      <c r="B10" s="147" t="s">
        <v>37</v>
      </c>
      <c r="C10" s="62" t="s">
        <v>175</v>
      </c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9"/>
      <c r="O10" s="323">
        <f>SUM(O11:Q15)</f>
        <v>7189</v>
      </c>
      <c r="P10" s="324"/>
      <c r="Q10" s="324"/>
      <c r="R10" s="150"/>
      <c r="S10" s="323">
        <f>SUM(S11:U15)</f>
        <v>0</v>
      </c>
      <c r="T10" s="324"/>
      <c r="U10" s="324"/>
      <c r="V10" s="150"/>
      <c r="W10" s="323">
        <f>SUM(W11:Y15)</f>
        <v>5869</v>
      </c>
      <c r="X10" s="324"/>
      <c r="Y10" s="324"/>
      <c r="Z10" s="100"/>
      <c r="AA10" s="111" t="s">
        <v>17</v>
      </c>
    </row>
    <row r="11" spans="1:27" ht="21.75" customHeight="1">
      <c r="A11" s="126">
        <v>1</v>
      </c>
      <c r="B11" s="129" t="s">
        <v>37</v>
      </c>
      <c r="C11" s="57" t="s">
        <v>72</v>
      </c>
      <c r="D11" s="58"/>
      <c r="E11" s="58"/>
      <c r="F11" s="58"/>
      <c r="G11" s="58"/>
      <c r="H11" s="3"/>
      <c r="I11" s="3"/>
      <c r="J11" s="3"/>
      <c r="K11" s="3"/>
      <c r="L11" s="3"/>
      <c r="M11" s="58"/>
      <c r="N11" s="59"/>
      <c r="O11" s="332">
        <v>4085</v>
      </c>
      <c r="P11" s="333"/>
      <c r="Q11" s="333"/>
      <c r="R11" s="106"/>
      <c r="S11" s="313"/>
      <c r="T11" s="314"/>
      <c r="U11" s="314"/>
      <c r="V11" s="83"/>
      <c r="W11" s="332">
        <v>3620</v>
      </c>
      <c r="X11" s="333"/>
      <c r="Y11" s="333"/>
      <c r="Z11" s="108"/>
      <c r="AA11" s="111" t="s">
        <v>18</v>
      </c>
    </row>
    <row r="12" spans="1:27" ht="21.75" customHeight="1">
      <c r="A12" s="127"/>
      <c r="B12" s="130"/>
      <c r="C12" s="51" t="s">
        <v>73</v>
      </c>
      <c r="D12" s="52"/>
      <c r="E12" s="49"/>
      <c r="F12" s="49"/>
      <c r="G12" s="49"/>
      <c r="H12" s="11"/>
      <c r="I12" s="11"/>
      <c r="J12" s="11"/>
      <c r="K12" s="11"/>
      <c r="L12" s="11"/>
      <c r="M12" s="49"/>
      <c r="N12" s="50"/>
      <c r="O12" s="351">
        <v>235</v>
      </c>
      <c r="P12" s="329"/>
      <c r="Q12" s="329"/>
      <c r="R12" s="13"/>
      <c r="S12" s="313"/>
      <c r="T12" s="314"/>
      <c r="U12" s="314"/>
      <c r="V12" s="82"/>
      <c r="W12" s="351">
        <v>13</v>
      </c>
      <c r="X12" s="329"/>
      <c r="Y12" s="329"/>
      <c r="Z12" s="109"/>
      <c r="AA12" s="111" t="s">
        <v>19</v>
      </c>
    </row>
    <row r="13" spans="1:27" ht="21.75" customHeight="1">
      <c r="A13" s="127"/>
      <c r="B13" s="130"/>
      <c r="C13" s="51" t="s">
        <v>74</v>
      </c>
      <c r="D13" s="49"/>
      <c r="E13" s="11"/>
      <c r="F13" s="49"/>
      <c r="G13" s="49"/>
      <c r="H13" s="11"/>
      <c r="I13" s="11"/>
      <c r="J13" s="11"/>
      <c r="K13" s="11"/>
      <c r="L13" s="11"/>
      <c r="M13" s="49"/>
      <c r="N13" s="50"/>
      <c r="O13" s="296"/>
      <c r="P13" s="329"/>
      <c r="Q13" s="329"/>
      <c r="R13" s="13"/>
      <c r="S13" s="313"/>
      <c r="T13" s="314"/>
      <c r="U13" s="314"/>
      <c r="V13" s="82"/>
      <c r="W13" s="296"/>
      <c r="X13" s="329"/>
      <c r="Y13" s="329"/>
      <c r="Z13" s="109"/>
      <c r="AA13" s="111" t="s">
        <v>20</v>
      </c>
    </row>
    <row r="14" spans="1:27" ht="21.75" customHeight="1">
      <c r="A14" s="127">
        <v>2</v>
      </c>
      <c r="B14" s="130" t="s">
        <v>37</v>
      </c>
      <c r="C14" s="51" t="s">
        <v>75</v>
      </c>
      <c r="D14" s="52"/>
      <c r="E14" s="11"/>
      <c r="F14" s="49"/>
      <c r="G14" s="49"/>
      <c r="H14" s="11"/>
      <c r="I14" s="11"/>
      <c r="J14" s="11"/>
      <c r="K14" s="11"/>
      <c r="L14" s="11"/>
      <c r="M14" s="49"/>
      <c r="N14" s="50"/>
      <c r="O14" s="351">
        <v>1558</v>
      </c>
      <c r="P14" s="329"/>
      <c r="Q14" s="329"/>
      <c r="R14" s="13"/>
      <c r="S14" s="313"/>
      <c r="T14" s="314"/>
      <c r="U14" s="314"/>
      <c r="V14" s="82"/>
      <c r="W14" s="351">
        <v>1042</v>
      </c>
      <c r="X14" s="329"/>
      <c r="Y14" s="329"/>
      <c r="Z14" s="109"/>
      <c r="AA14" s="111" t="s">
        <v>21</v>
      </c>
    </row>
    <row r="15" spans="1:27" ht="21.75" customHeight="1" thickBot="1">
      <c r="A15" s="128">
        <v>3</v>
      </c>
      <c r="B15" s="131" t="s">
        <v>37</v>
      </c>
      <c r="C15" s="67" t="s">
        <v>176</v>
      </c>
      <c r="D15" s="70"/>
      <c r="E15" s="69"/>
      <c r="F15" s="70"/>
      <c r="G15" s="70"/>
      <c r="H15" s="69"/>
      <c r="I15" s="69"/>
      <c r="J15" s="69"/>
      <c r="K15" s="69"/>
      <c r="L15" s="69"/>
      <c r="M15" s="70"/>
      <c r="N15" s="71"/>
      <c r="O15" s="342">
        <v>1311</v>
      </c>
      <c r="P15" s="343"/>
      <c r="Q15" s="343"/>
      <c r="R15" s="85"/>
      <c r="S15" s="344"/>
      <c r="T15" s="345"/>
      <c r="U15" s="345"/>
      <c r="V15" s="86"/>
      <c r="W15" s="342">
        <v>1194</v>
      </c>
      <c r="X15" s="343"/>
      <c r="Y15" s="343"/>
      <c r="Z15" s="110"/>
      <c r="AA15" s="111" t="s">
        <v>22</v>
      </c>
    </row>
    <row r="16" spans="1:27" ht="21.75" customHeight="1" thickBot="1">
      <c r="A16" s="60" t="s">
        <v>45</v>
      </c>
      <c r="B16" s="73" t="s">
        <v>37</v>
      </c>
      <c r="C16" s="62" t="s">
        <v>177</v>
      </c>
      <c r="D16" s="63"/>
      <c r="E16" s="14"/>
      <c r="F16" s="63"/>
      <c r="G16" s="63"/>
      <c r="H16" s="14"/>
      <c r="I16" s="14"/>
      <c r="J16" s="14"/>
      <c r="K16" s="14"/>
      <c r="L16" s="14"/>
      <c r="M16" s="63"/>
      <c r="N16" s="65"/>
      <c r="O16" s="346">
        <v>2378</v>
      </c>
      <c r="P16" s="347"/>
      <c r="Q16" s="347"/>
      <c r="R16" s="15"/>
      <c r="S16" s="349"/>
      <c r="T16" s="350"/>
      <c r="U16" s="350"/>
      <c r="V16" s="84"/>
      <c r="W16" s="346">
        <v>2118</v>
      </c>
      <c r="X16" s="347"/>
      <c r="Y16" s="347"/>
      <c r="Z16" s="100"/>
      <c r="AA16" s="111" t="s">
        <v>23</v>
      </c>
    </row>
    <row r="17" spans="1:27" ht="21.75" customHeight="1" thickBot="1">
      <c r="A17" s="60" t="s">
        <v>44</v>
      </c>
      <c r="B17" s="73" t="s">
        <v>37</v>
      </c>
      <c r="C17" s="62" t="s">
        <v>76</v>
      </c>
      <c r="D17" s="145"/>
      <c r="E17" s="14"/>
      <c r="F17" s="63"/>
      <c r="G17" s="63"/>
      <c r="H17" s="14"/>
      <c r="I17" s="14"/>
      <c r="J17" s="14"/>
      <c r="K17" s="14"/>
      <c r="L17" s="14"/>
      <c r="M17" s="63"/>
      <c r="N17" s="65"/>
      <c r="O17" s="346">
        <v>1395</v>
      </c>
      <c r="P17" s="348"/>
      <c r="Q17" s="348"/>
      <c r="R17" s="15"/>
      <c r="S17" s="349"/>
      <c r="T17" s="350"/>
      <c r="U17" s="350"/>
      <c r="V17" s="84"/>
      <c r="W17" s="346">
        <v>1471</v>
      </c>
      <c r="X17" s="348"/>
      <c r="Y17" s="348"/>
      <c r="Z17" s="100"/>
      <c r="AA17" s="111" t="s">
        <v>24</v>
      </c>
    </row>
    <row r="18" spans="1:27" ht="21.75" customHeight="1" thickBot="1">
      <c r="A18" s="60" t="s">
        <v>46</v>
      </c>
      <c r="B18" s="73" t="s">
        <v>37</v>
      </c>
      <c r="C18" s="62" t="s">
        <v>178</v>
      </c>
      <c r="D18" s="14"/>
      <c r="E18" s="63"/>
      <c r="F18" s="63"/>
      <c r="G18" s="63"/>
      <c r="H18" s="14"/>
      <c r="I18" s="14"/>
      <c r="J18" s="14"/>
      <c r="K18" s="14"/>
      <c r="L18" s="14"/>
      <c r="M18" s="63"/>
      <c r="N18" s="65"/>
      <c r="O18" s="327">
        <v>6693</v>
      </c>
      <c r="P18" s="328"/>
      <c r="Q18" s="328"/>
      <c r="R18" s="97"/>
      <c r="S18" s="327"/>
      <c r="T18" s="328"/>
      <c r="U18" s="328"/>
      <c r="V18" s="96"/>
      <c r="W18" s="327">
        <v>11224</v>
      </c>
      <c r="X18" s="328"/>
      <c r="Y18" s="328"/>
      <c r="Z18" s="100"/>
      <c r="AA18" s="111" t="s">
        <v>25</v>
      </c>
    </row>
    <row r="19" spans="1:27" ht="21.75" customHeight="1">
      <c r="A19" s="144" t="s">
        <v>47</v>
      </c>
      <c r="B19" s="56" t="s">
        <v>37</v>
      </c>
      <c r="C19" s="143" t="s">
        <v>258</v>
      </c>
      <c r="D19" s="58"/>
      <c r="E19" s="3"/>
      <c r="F19" s="58"/>
      <c r="G19" s="58"/>
      <c r="H19" s="3"/>
      <c r="I19" s="3"/>
      <c r="J19" s="3"/>
      <c r="K19" s="3"/>
      <c r="L19" s="3"/>
      <c r="M19" s="58"/>
      <c r="N19" s="59"/>
      <c r="O19" s="332"/>
      <c r="P19" s="333"/>
      <c r="Q19" s="333"/>
      <c r="R19" s="87"/>
      <c r="S19" s="332" t="s">
        <v>4</v>
      </c>
      <c r="T19" s="333"/>
      <c r="U19" s="333"/>
      <c r="V19" s="83"/>
      <c r="W19" s="332"/>
      <c r="X19" s="333"/>
      <c r="Y19" s="333"/>
      <c r="Z19" s="108"/>
      <c r="AA19" s="111" t="s">
        <v>26</v>
      </c>
    </row>
    <row r="20" spans="1:27" ht="21.75" customHeight="1" thickBot="1">
      <c r="A20" s="139"/>
      <c r="B20" s="140"/>
      <c r="C20" s="142" t="s">
        <v>77</v>
      </c>
      <c r="D20" s="115"/>
      <c r="E20" s="119"/>
      <c r="F20" s="115"/>
      <c r="G20" s="115"/>
      <c r="H20" s="119"/>
      <c r="I20" s="119"/>
      <c r="J20" s="119"/>
      <c r="K20" s="119"/>
      <c r="L20" s="119"/>
      <c r="M20" s="115"/>
      <c r="N20" s="120"/>
      <c r="O20" s="317"/>
      <c r="P20" s="318"/>
      <c r="Q20" s="318"/>
      <c r="R20" s="121"/>
      <c r="S20" s="317" t="s">
        <v>4</v>
      </c>
      <c r="T20" s="318"/>
      <c r="U20" s="318"/>
      <c r="V20" s="122"/>
      <c r="W20" s="317"/>
      <c r="X20" s="318"/>
      <c r="Y20" s="318"/>
      <c r="Z20" s="36"/>
      <c r="AA20" s="111" t="s">
        <v>27</v>
      </c>
    </row>
    <row r="21" ht="12.75">
      <c r="O21" s="23"/>
    </row>
    <row r="22" spans="1:25" ht="44.25" customHeight="1">
      <c r="A22" s="38" t="s">
        <v>3</v>
      </c>
      <c r="B22" s="38"/>
      <c r="C22" s="38"/>
      <c r="D22" s="93" t="str">
        <f>Fedőlap!$C$42</f>
        <v>Budapest, 2008. március 31. </v>
      </c>
      <c r="E22" s="22"/>
      <c r="F22" s="22"/>
      <c r="G22" s="22"/>
      <c r="H22" s="22"/>
      <c r="I22" s="22"/>
      <c r="J22" s="22"/>
      <c r="K22" s="22"/>
      <c r="L22" s="22"/>
      <c r="M22" s="38"/>
      <c r="N22" s="38"/>
      <c r="P22" s="91"/>
      <c r="Q22" s="91"/>
      <c r="R22" s="91"/>
      <c r="S22" s="91"/>
      <c r="T22" s="91"/>
      <c r="U22" s="91"/>
      <c r="V22" s="91"/>
      <c r="W22" s="91"/>
      <c r="X22" s="91"/>
      <c r="Y22" s="91"/>
    </row>
    <row r="23" spans="16:25" ht="12.75">
      <c r="P23" s="21" t="str">
        <f>Fedőlap!$L$43</f>
        <v>a szervezet képviselője</v>
      </c>
      <c r="Q23" s="21"/>
      <c r="R23" s="21"/>
      <c r="S23" s="21"/>
      <c r="T23" s="21"/>
      <c r="U23" s="21"/>
      <c r="V23" s="21"/>
      <c r="W23" s="21"/>
      <c r="X23" s="21"/>
      <c r="Y23" s="21"/>
    </row>
    <row r="24" spans="16:25" ht="12.75">
      <c r="P24" s="21"/>
      <c r="Q24" s="21"/>
      <c r="R24" s="21"/>
      <c r="S24" s="21"/>
      <c r="T24" s="21"/>
      <c r="U24" s="21"/>
      <c r="V24" s="21"/>
      <c r="W24" s="21"/>
      <c r="X24" s="21"/>
      <c r="Y24" s="21"/>
    </row>
    <row r="25" ht="15">
      <c r="N25" s="92" t="s">
        <v>38</v>
      </c>
    </row>
  </sheetData>
  <mergeCells count="37">
    <mergeCell ref="A8:B8"/>
    <mergeCell ref="O10:Q10"/>
    <mergeCell ref="B1:C1"/>
    <mergeCell ref="Q1:R1"/>
    <mergeCell ref="O11:Q11"/>
    <mergeCell ref="S11:U11"/>
    <mergeCell ref="W11:Y11"/>
    <mergeCell ref="O12:Q12"/>
    <mergeCell ref="S12:U12"/>
    <mergeCell ref="W12:Y12"/>
    <mergeCell ref="S16:U16"/>
    <mergeCell ref="W16:Y16"/>
    <mergeCell ref="O13:Q13"/>
    <mergeCell ref="S13:U13"/>
    <mergeCell ref="W13:Y13"/>
    <mergeCell ref="O14:Q14"/>
    <mergeCell ref="S14:U14"/>
    <mergeCell ref="W14:Y14"/>
    <mergeCell ref="O20:Q20"/>
    <mergeCell ref="S20:U20"/>
    <mergeCell ref="W20:Y20"/>
    <mergeCell ref="O17:Q17"/>
    <mergeCell ref="S17:U17"/>
    <mergeCell ref="W17:Y17"/>
    <mergeCell ref="O18:Q18"/>
    <mergeCell ref="S18:U18"/>
    <mergeCell ref="W18:Y18"/>
    <mergeCell ref="S10:U10"/>
    <mergeCell ref="W10:Y10"/>
    <mergeCell ref="A6:M6"/>
    <mergeCell ref="O19:Q19"/>
    <mergeCell ref="S19:U19"/>
    <mergeCell ref="W19:Y19"/>
    <mergeCell ref="O15:Q15"/>
    <mergeCell ref="S15:U15"/>
    <mergeCell ref="W15:Y15"/>
    <mergeCell ref="O16:Q16"/>
  </mergeCells>
  <printOptions/>
  <pageMargins left="0.15748031496062992" right="0.15748031496062992" top="0.4330708661417323" bottom="0.3937007874015748" header="0.5118110236220472" footer="0.5118110236220472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7"/>
  <sheetViews>
    <sheetView zoomScale="85" zoomScaleNormal="85" workbookViewId="0" topLeftCell="A13">
      <selection activeCell="W1" sqref="W1"/>
    </sheetView>
  </sheetViews>
  <sheetFormatPr defaultColWidth="9.00390625" defaultRowHeight="12.75"/>
  <cols>
    <col min="1" max="1" width="5.00390625" style="0" customWidth="1"/>
    <col min="2" max="2" width="2.375" style="0" customWidth="1"/>
    <col min="3" max="3" width="2.625" style="0" customWidth="1"/>
    <col min="4" max="16" width="4.25390625" style="0" customWidth="1"/>
    <col min="17" max="17" width="2.375" style="0" customWidth="1"/>
    <col min="18" max="18" width="2.625" style="0" customWidth="1"/>
    <col min="19" max="20" width="4.25390625" style="0" customWidth="1"/>
    <col min="21" max="21" width="2.375" style="0" customWidth="1"/>
    <col min="22" max="22" width="2.625" style="0" customWidth="1"/>
    <col min="23" max="24" width="4.25390625" style="0" customWidth="1"/>
    <col min="25" max="25" width="2.375" style="0" customWidth="1"/>
    <col min="26" max="26" width="2.625" style="0" customWidth="1"/>
    <col min="27" max="27" width="4.25390625" style="0" customWidth="1"/>
    <col min="28" max="28" width="4.625" style="0" customWidth="1"/>
    <col min="29" max="29" width="8.75390625" style="0" customWidth="1"/>
  </cols>
  <sheetData>
    <row r="1" spans="1:26" ht="18.75" thickBot="1">
      <c r="A1" s="18">
        <f>Fedőlap!$A$1</f>
        <v>1</v>
      </c>
      <c r="B1" s="308">
        <f>Fedőlap!$B$1</f>
        <v>9</v>
      </c>
      <c r="C1" s="309"/>
      <c r="D1" s="20">
        <f>Fedőlap!$C$1</f>
        <v>6</v>
      </c>
      <c r="E1" s="20">
        <f>Fedőlap!$D$1</f>
        <v>3</v>
      </c>
      <c r="F1" s="20">
        <f>Fedőlap!$E$1</f>
        <v>8</v>
      </c>
      <c r="G1" s="20">
        <f>Fedőlap!$F$1</f>
        <v>1</v>
      </c>
      <c r="H1" s="20">
        <f>Fedőlap!$G$1</f>
        <v>6</v>
      </c>
      <c r="I1" s="19">
        <f>Fedőlap!$H$1</f>
        <v>0</v>
      </c>
      <c r="J1" s="18">
        <f>Fedőlap!$I$1</f>
        <v>9</v>
      </c>
      <c r="K1" s="20">
        <f>Fedőlap!$J$1</f>
        <v>0</v>
      </c>
      <c r="L1" s="20">
        <f>Fedőlap!$K$1</f>
        <v>6</v>
      </c>
      <c r="M1" s="19">
        <f>Fedőlap!$L$1</f>
        <v>2</v>
      </c>
      <c r="N1" s="18">
        <f>Fedőlap!$M$1</f>
        <v>5</v>
      </c>
      <c r="O1" s="20">
        <f>Fedőlap!$N$1</f>
        <v>2</v>
      </c>
      <c r="P1" s="19">
        <f>Fedőlap!$O$1</f>
        <v>9</v>
      </c>
      <c r="Q1" s="310">
        <f>Fedőlap!$P$1</f>
        <v>0</v>
      </c>
      <c r="R1" s="309"/>
      <c r="S1" s="19">
        <f>Fedőlap!$Q$1</f>
        <v>2</v>
      </c>
      <c r="T1" s="17"/>
      <c r="U1" s="1"/>
      <c r="V1" s="1"/>
      <c r="W1" s="1"/>
      <c r="X1" s="1"/>
      <c r="Y1" s="1"/>
      <c r="Z1" s="1"/>
    </row>
    <row r="2" spans="1:26" ht="12.75">
      <c r="A2" s="2" t="s">
        <v>0</v>
      </c>
      <c r="B2" s="5"/>
      <c r="C2" s="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1"/>
      <c r="U2" s="1"/>
      <c r="V2" s="1"/>
      <c r="W2" s="1"/>
      <c r="X2" s="1"/>
      <c r="Y2" s="1"/>
      <c r="Z2" s="1"/>
    </row>
    <row r="3" spans="1:26" ht="12.75">
      <c r="A3" s="1"/>
      <c r="B3" s="10"/>
      <c r="C3" s="10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5.5" customHeight="1">
      <c r="A4" s="187" t="str">
        <f>Fedőlap!$A$9</f>
        <v>Budapesti Természetbarát Sportszövetség</v>
      </c>
      <c r="B4" s="6"/>
      <c r="C4" s="6"/>
      <c r="D4" s="22"/>
      <c r="E4" s="6"/>
      <c r="F4" s="6"/>
      <c r="G4" s="6"/>
      <c r="H4" s="6"/>
      <c r="I4" s="6"/>
      <c r="J4" s="6"/>
      <c r="K4" s="6"/>
      <c r="L4" s="6"/>
      <c r="M4" s="6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>
      <c r="A5" s="2" t="str">
        <f>Fedőlap!A28</f>
        <v>- Egyszerűsített beszámoló MÉRLEG 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thickBot="1">
      <c r="A6" s="5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Z6" s="23" t="s">
        <v>5</v>
      </c>
    </row>
    <row r="7" spans="1:26" ht="25.5">
      <c r="A7" s="306" t="s">
        <v>13</v>
      </c>
      <c r="B7" s="307"/>
      <c r="C7" s="24"/>
      <c r="D7" s="25"/>
      <c r="E7" s="25"/>
      <c r="F7" s="25"/>
      <c r="G7" s="25"/>
      <c r="H7" s="25"/>
      <c r="I7" s="26" t="s">
        <v>6</v>
      </c>
      <c r="J7" s="25"/>
      <c r="K7" s="25"/>
      <c r="L7" s="25"/>
      <c r="M7" s="25"/>
      <c r="N7" s="42"/>
      <c r="O7" s="44" t="s">
        <v>7</v>
      </c>
      <c r="P7" s="42"/>
      <c r="Q7" s="42"/>
      <c r="R7" s="27"/>
      <c r="S7" s="43" t="s">
        <v>14</v>
      </c>
      <c r="T7" s="29"/>
      <c r="U7" s="29"/>
      <c r="V7" s="30"/>
      <c r="W7" s="28" t="s">
        <v>15</v>
      </c>
      <c r="X7" s="29"/>
      <c r="Y7" s="29"/>
      <c r="Z7" s="31"/>
    </row>
    <row r="8" spans="1:26" ht="13.5" thickBot="1">
      <c r="A8" s="45" t="s">
        <v>8</v>
      </c>
      <c r="B8" s="46"/>
      <c r="C8" s="47" t="s">
        <v>9</v>
      </c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7" t="s">
        <v>10</v>
      </c>
      <c r="P8" s="48"/>
      <c r="Q8" s="48"/>
      <c r="R8" s="46"/>
      <c r="S8" s="48" t="s">
        <v>11</v>
      </c>
      <c r="T8" s="48"/>
      <c r="U8" s="48"/>
      <c r="V8" s="46"/>
      <c r="W8" s="47" t="s">
        <v>16</v>
      </c>
      <c r="X8" s="48"/>
      <c r="Y8" s="48"/>
      <c r="Z8" s="55"/>
    </row>
    <row r="9" spans="1:26" ht="21.75" customHeight="1" thickBot="1">
      <c r="A9" s="60">
        <v>1</v>
      </c>
      <c r="B9" s="61" t="s">
        <v>37</v>
      </c>
      <c r="C9" s="62" t="s">
        <v>55</v>
      </c>
      <c r="D9" s="63"/>
      <c r="E9" s="63"/>
      <c r="F9" s="63"/>
      <c r="G9" s="63"/>
      <c r="H9" s="14"/>
      <c r="I9" s="14"/>
      <c r="J9" s="14"/>
      <c r="K9" s="14"/>
      <c r="L9" s="14"/>
      <c r="M9" s="64"/>
      <c r="N9" s="65"/>
      <c r="O9" s="340">
        <f>ÉVEK2000TŐL!H49</f>
        <v>4813</v>
      </c>
      <c r="P9" s="352"/>
      <c r="Q9" s="352"/>
      <c r="R9" s="95"/>
      <c r="S9" s="327">
        <f>SUM(S10:U12)</f>
        <v>0</v>
      </c>
      <c r="T9" s="352"/>
      <c r="U9" s="352"/>
      <c r="V9" s="96"/>
      <c r="W9" s="327">
        <f>ÉVEK2000TŐL!I49</f>
        <v>3337</v>
      </c>
      <c r="X9" s="352"/>
      <c r="Y9" s="352"/>
      <c r="Z9" s="16"/>
    </row>
    <row r="10" spans="1:26" ht="21.75" customHeight="1">
      <c r="A10" s="78">
        <v>2</v>
      </c>
      <c r="B10" s="56" t="s">
        <v>37</v>
      </c>
      <c r="C10" s="57" t="s">
        <v>30</v>
      </c>
      <c r="D10" s="58"/>
      <c r="E10" s="58"/>
      <c r="F10" s="58"/>
      <c r="G10" s="58"/>
      <c r="H10" s="3"/>
      <c r="I10" s="3"/>
      <c r="J10" s="3"/>
      <c r="K10" s="3"/>
      <c r="L10" s="3"/>
      <c r="M10" s="58"/>
      <c r="N10" s="59"/>
      <c r="O10" s="332">
        <f>IF(ÉVEK2000TŐL!H50=0,"",ÉVEK2000TŐL!H50)</f>
        <v>16</v>
      </c>
      <c r="P10" s="353"/>
      <c r="Q10" s="353"/>
      <c r="R10" s="105"/>
      <c r="S10" s="332" t="s">
        <v>4</v>
      </c>
      <c r="T10" s="353"/>
      <c r="U10" s="353"/>
      <c r="V10" s="83"/>
      <c r="W10" s="332">
        <f>IF(ÉVEK2000TŐL!I50=0,"",ÉVEK2000TŐL!I50)</f>
      </c>
      <c r="X10" s="353"/>
      <c r="Y10" s="353"/>
      <c r="Z10" s="88"/>
    </row>
    <row r="11" spans="1:26" ht="21.75" customHeight="1">
      <c r="A11" s="80">
        <v>3</v>
      </c>
      <c r="B11" s="53" t="s">
        <v>37</v>
      </c>
      <c r="C11" s="51" t="s">
        <v>31</v>
      </c>
      <c r="D11" s="49"/>
      <c r="E11" s="11"/>
      <c r="F11" s="49"/>
      <c r="G11" s="49"/>
      <c r="H11" s="11"/>
      <c r="I11" s="11"/>
      <c r="J11" s="11"/>
      <c r="K11" s="11"/>
      <c r="L11" s="11"/>
      <c r="M11" s="49"/>
      <c r="N11" s="50"/>
      <c r="O11" s="332">
        <f>IF(ÉVEK2000TŐL!H51=0,"",ÉVEK2000TŐL!H51)</f>
        <v>4797</v>
      </c>
      <c r="P11" s="353"/>
      <c r="Q11" s="353"/>
      <c r="R11" s="13"/>
      <c r="S11" s="296" t="s">
        <v>4</v>
      </c>
      <c r="T11" s="355"/>
      <c r="U11" s="355"/>
      <c r="V11" s="82"/>
      <c r="W11" s="332">
        <f>IF(ÉVEK2000TŐL!I51=0,"",ÉVEK2000TŐL!I51)</f>
        <v>3337</v>
      </c>
      <c r="X11" s="353"/>
      <c r="Y11" s="353"/>
      <c r="Z11" s="12"/>
    </row>
    <row r="12" spans="1:26" ht="21.75" customHeight="1" thickBot="1">
      <c r="A12" s="80">
        <v>4</v>
      </c>
      <c r="B12" s="53" t="s">
        <v>37</v>
      </c>
      <c r="C12" s="51" t="s">
        <v>32</v>
      </c>
      <c r="D12" s="49"/>
      <c r="E12" s="11"/>
      <c r="F12" s="49"/>
      <c r="G12" s="49"/>
      <c r="H12" s="11"/>
      <c r="I12" s="11"/>
      <c r="J12" s="11"/>
      <c r="K12" s="11"/>
      <c r="L12" s="11"/>
      <c r="M12" s="49"/>
      <c r="N12" s="50"/>
      <c r="O12" s="332">
        <f>IF(ÉVEK2000TŐL!H52=0,"",ÉVEK2000TŐL!H52)</f>
      </c>
      <c r="P12" s="353"/>
      <c r="Q12" s="353"/>
      <c r="R12" s="13"/>
      <c r="S12" s="296" t="s">
        <v>4</v>
      </c>
      <c r="T12" s="355"/>
      <c r="U12" s="355"/>
      <c r="V12" s="82"/>
      <c r="W12" s="332">
        <f>IF(ÉVEK2000TŐL!I52=0,"",ÉVEK2000TŐL!I52)</f>
      </c>
      <c r="X12" s="353"/>
      <c r="Y12" s="353"/>
      <c r="Z12" s="12"/>
    </row>
    <row r="13" spans="1:26" ht="21.75" customHeight="1" thickBot="1">
      <c r="A13" s="72">
        <v>5</v>
      </c>
      <c r="B13" s="73" t="s">
        <v>37</v>
      </c>
      <c r="C13" s="62" t="s">
        <v>56</v>
      </c>
      <c r="D13" s="14"/>
      <c r="E13" s="63"/>
      <c r="F13" s="63"/>
      <c r="G13" s="63"/>
      <c r="H13" s="14"/>
      <c r="I13" s="14"/>
      <c r="J13" s="14"/>
      <c r="K13" s="14"/>
      <c r="L13" s="14"/>
      <c r="M13" s="63"/>
      <c r="N13" s="65"/>
      <c r="O13" s="340">
        <f>ÉVEK2000TŐL!H53</f>
        <v>8538</v>
      </c>
      <c r="P13" s="352"/>
      <c r="Q13" s="352"/>
      <c r="R13" s="97"/>
      <c r="S13" s="327">
        <f>SUM(S14:U17)</f>
        <v>0</v>
      </c>
      <c r="T13" s="352"/>
      <c r="U13" s="352"/>
      <c r="V13" s="96"/>
      <c r="W13" s="327">
        <f>ÉVEK2000TŐL!I53</f>
        <v>7472</v>
      </c>
      <c r="X13" s="352"/>
      <c r="Y13" s="352"/>
      <c r="Z13" s="16"/>
    </row>
    <row r="14" spans="1:26" ht="21.75" customHeight="1">
      <c r="A14" s="78">
        <v>6</v>
      </c>
      <c r="B14" s="56" t="s">
        <v>37</v>
      </c>
      <c r="C14" s="57" t="s">
        <v>33</v>
      </c>
      <c r="D14" s="58"/>
      <c r="E14" s="3"/>
      <c r="F14" s="58"/>
      <c r="G14" s="58"/>
      <c r="H14" s="3"/>
      <c r="I14" s="3"/>
      <c r="J14" s="3"/>
      <c r="K14" s="3"/>
      <c r="L14" s="3"/>
      <c r="M14" s="58"/>
      <c r="N14" s="59"/>
      <c r="O14" s="332">
        <f>IF(ÉVEK2000TŐL!H54=0,"",ÉVEK2000TŐL!H54)</f>
        <v>1156</v>
      </c>
      <c r="P14" s="353"/>
      <c r="Q14" s="353"/>
      <c r="R14" s="87"/>
      <c r="S14" s="332" t="s">
        <v>4</v>
      </c>
      <c r="T14" s="353"/>
      <c r="U14" s="353"/>
      <c r="V14" s="83"/>
      <c r="W14" s="332">
        <f>IF(ÉVEK2000TŐL!I54=0,"",ÉVEK2000TŐL!I54)</f>
        <v>1156</v>
      </c>
      <c r="X14" s="353"/>
      <c r="Y14" s="353"/>
      <c r="Z14" s="88"/>
    </row>
    <row r="15" spans="1:26" ht="21.75" customHeight="1">
      <c r="A15" s="80">
        <v>7</v>
      </c>
      <c r="B15" s="53" t="s">
        <v>37</v>
      </c>
      <c r="C15" s="51" t="s">
        <v>34</v>
      </c>
      <c r="D15" s="49"/>
      <c r="E15" s="11"/>
      <c r="F15" s="49"/>
      <c r="G15" s="49"/>
      <c r="H15" s="11"/>
      <c r="I15" s="11"/>
      <c r="J15" s="11"/>
      <c r="K15" s="11"/>
      <c r="L15" s="11"/>
      <c r="M15" s="49"/>
      <c r="N15" s="50"/>
      <c r="O15" s="332">
        <f>IF(ÉVEK2000TŐL!H55=0,"",ÉVEK2000TŐL!H55)</f>
        <v>4174</v>
      </c>
      <c r="P15" s="353"/>
      <c r="Q15" s="353"/>
      <c r="R15" s="13"/>
      <c r="S15" s="296" t="s">
        <v>4</v>
      </c>
      <c r="T15" s="355"/>
      <c r="U15" s="355"/>
      <c r="V15" s="82"/>
      <c r="W15" s="332">
        <f>IF(ÉVEK2000TŐL!I55=0,"",ÉVEK2000TŐL!I55)</f>
        <v>3702</v>
      </c>
      <c r="X15" s="353"/>
      <c r="Y15" s="353"/>
      <c r="Z15" s="12"/>
    </row>
    <row r="16" spans="1:26" ht="21.75" customHeight="1">
      <c r="A16" s="80">
        <v>8</v>
      </c>
      <c r="B16" s="53" t="s">
        <v>37</v>
      </c>
      <c r="C16" s="51" t="s">
        <v>35</v>
      </c>
      <c r="D16" s="49"/>
      <c r="E16" s="11"/>
      <c r="F16" s="49"/>
      <c r="G16" s="49"/>
      <c r="H16" s="11"/>
      <c r="I16" s="11"/>
      <c r="J16" s="11"/>
      <c r="K16" s="11"/>
      <c r="L16" s="11"/>
      <c r="M16" s="49"/>
      <c r="N16" s="50"/>
      <c r="O16" s="332">
        <f>IF(ÉVEK2000TŐL!H56=0,"",ÉVEK2000TŐL!H56)</f>
      </c>
      <c r="P16" s="353"/>
      <c r="Q16" s="353"/>
      <c r="R16" s="13"/>
      <c r="S16" s="296" t="s">
        <v>4</v>
      </c>
      <c r="T16" s="355"/>
      <c r="U16" s="355"/>
      <c r="V16" s="82"/>
      <c r="W16" s="332">
        <f>IF(ÉVEK2000TŐL!I56=0,"",ÉVEK2000TŐL!I56)</f>
      </c>
      <c r="X16" s="353"/>
      <c r="Y16" s="353"/>
      <c r="Z16" s="12"/>
    </row>
    <row r="17" spans="1:28" ht="21.75" customHeight="1" thickBot="1">
      <c r="A17" s="116">
        <v>9</v>
      </c>
      <c r="B17" s="117" t="s">
        <v>37</v>
      </c>
      <c r="C17" s="118" t="s">
        <v>36</v>
      </c>
      <c r="D17" s="115"/>
      <c r="E17" s="119"/>
      <c r="F17" s="115"/>
      <c r="G17" s="115"/>
      <c r="H17" s="119"/>
      <c r="I17" s="119"/>
      <c r="J17" s="119"/>
      <c r="K17" s="119"/>
      <c r="L17" s="119"/>
      <c r="M17" s="115"/>
      <c r="N17" s="120"/>
      <c r="O17" s="317">
        <f>IF(ÉVEK2000TŐL!H57=0,"",ÉVEK2000TŐL!H57)</f>
        <v>3208</v>
      </c>
      <c r="P17" s="354"/>
      <c r="Q17" s="354"/>
      <c r="R17" s="121"/>
      <c r="S17" s="317" t="s">
        <v>4</v>
      </c>
      <c r="T17" s="354"/>
      <c r="U17" s="354"/>
      <c r="V17" s="122"/>
      <c r="W17" s="317">
        <f>IF(ÉVEK2000TŐL!I57=0,"",ÉVEK2000TŐL!I57)</f>
        <v>2614</v>
      </c>
      <c r="X17" s="354"/>
      <c r="Y17" s="354"/>
      <c r="Z17" s="123"/>
      <c r="AB17" s="185"/>
    </row>
    <row r="18" spans="1:26" ht="15.75" customHeight="1" thickBot="1">
      <c r="A18" s="152"/>
      <c r="B18" s="54"/>
      <c r="C18" s="40"/>
      <c r="D18" s="41"/>
      <c r="E18" s="39"/>
      <c r="F18" s="39"/>
      <c r="G18" s="39"/>
      <c r="H18" s="10"/>
      <c r="I18" s="10"/>
      <c r="J18" s="10"/>
      <c r="K18" s="10"/>
      <c r="L18" s="10"/>
      <c r="M18" s="39"/>
      <c r="N18" s="39"/>
      <c r="O18" s="37"/>
      <c r="P18" s="37"/>
      <c r="Q18" s="98"/>
      <c r="R18" s="99"/>
      <c r="S18" s="99"/>
      <c r="T18" s="99"/>
      <c r="U18" s="98"/>
      <c r="V18" s="98"/>
      <c r="W18" s="98"/>
      <c r="X18" s="99"/>
      <c r="Y18" s="98"/>
      <c r="Z18" s="79"/>
    </row>
    <row r="19" spans="1:26" ht="21.75" customHeight="1" thickBot="1">
      <c r="A19" s="75">
        <v>10</v>
      </c>
      <c r="B19" s="73" t="s">
        <v>37</v>
      </c>
      <c r="C19" s="76" t="s">
        <v>146</v>
      </c>
      <c r="D19" s="77"/>
      <c r="E19" s="63"/>
      <c r="F19" s="63"/>
      <c r="G19" s="63"/>
      <c r="H19" s="14"/>
      <c r="I19" s="14"/>
      <c r="J19" s="14"/>
      <c r="K19" s="14"/>
      <c r="L19" s="14"/>
      <c r="M19" s="63"/>
      <c r="N19" s="65"/>
      <c r="O19" s="340">
        <f>ÉVEK2000TŐL!H59</f>
        <v>13351</v>
      </c>
      <c r="P19" s="352"/>
      <c r="Q19" s="352"/>
      <c r="R19" s="97"/>
      <c r="S19" s="323">
        <f>SUM(S9+S13)</f>
        <v>0</v>
      </c>
      <c r="T19" s="352"/>
      <c r="U19" s="352"/>
      <c r="V19" s="96"/>
      <c r="W19" s="327">
        <f>ÉVEK2000TŐL!I59</f>
        <v>10809</v>
      </c>
      <c r="X19" s="352"/>
      <c r="Y19" s="352"/>
      <c r="Z19" s="16"/>
    </row>
    <row r="20" spans="1:26" ht="13.5" thickBot="1">
      <c r="A20" s="5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Z20" s="23"/>
    </row>
    <row r="21" spans="1:26" s="1" customFormat="1" ht="21.75" customHeight="1" thickBot="1">
      <c r="A21" s="60">
        <v>11</v>
      </c>
      <c r="B21" s="61" t="s">
        <v>37</v>
      </c>
      <c r="C21" s="62" t="s">
        <v>183</v>
      </c>
      <c r="D21" s="63"/>
      <c r="E21" s="63"/>
      <c r="F21" s="63"/>
      <c r="G21" s="63"/>
      <c r="H21" s="14"/>
      <c r="I21" s="14"/>
      <c r="J21" s="14"/>
      <c r="K21" s="14"/>
      <c r="L21" s="14"/>
      <c r="M21" s="64"/>
      <c r="N21" s="65"/>
      <c r="O21" s="340">
        <f>ÉVEK2000TŐL!H61</f>
        <v>10673</v>
      </c>
      <c r="P21" s="352"/>
      <c r="Q21" s="352"/>
      <c r="R21" s="113"/>
      <c r="S21" s="356">
        <f>SUM(S22:U24)</f>
        <v>0</v>
      </c>
      <c r="T21" s="357"/>
      <c r="U21" s="357"/>
      <c r="V21" s="96"/>
      <c r="W21" s="327">
        <f>ÉVEK2000TŐL!I61</f>
        <v>8147</v>
      </c>
      <c r="X21" s="352"/>
      <c r="Y21" s="352"/>
      <c r="Z21" s="16"/>
    </row>
    <row r="22" spans="1:26" s="1" customFormat="1" ht="21.75" customHeight="1">
      <c r="A22" s="78">
        <v>12</v>
      </c>
      <c r="B22" s="56" t="s">
        <v>37</v>
      </c>
      <c r="C22" s="57" t="s">
        <v>57</v>
      </c>
      <c r="D22" s="58"/>
      <c r="E22" s="58"/>
      <c r="F22" s="58"/>
      <c r="G22" s="58"/>
      <c r="H22" s="3"/>
      <c r="I22" s="3"/>
      <c r="J22" s="3"/>
      <c r="K22" s="3"/>
      <c r="L22" s="3"/>
      <c r="M22" s="58"/>
      <c r="N22" s="59"/>
      <c r="O22" s="332">
        <f>IF(ÉVEK2000TŐL!H62=0,"",ÉVEK2000TŐL!H62)</f>
        <v>123</v>
      </c>
      <c r="P22" s="353"/>
      <c r="Q22" s="353"/>
      <c r="R22" s="105"/>
      <c r="S22" s="332"/>
      <c r="T22" s="353"/>
      <c r="U22" s="353"/>
      <c r="V22" s="83"/>
      <c r="W22" s="332">
        <f>IF(ÉVEK2000TŐL!I62=0,"",ÉVEK2000TŐL!I62)</f>
        <v>123</v>
      </c>
      <c r="X22" s="353"/>
      <c r="Y22" s="353"/>
      <c r="Z22" s="88"/>
    </row>
    <row r="23" spans="1:28" s="1" customFormat="1" ht="21.75" customHeight="1">
      <c r="A23" s="80">
        <v>13</v>
      </c>
      <c r="B23" s="53" t="s">
        <v>37</v>
      </c>
      <c r="C23" s="51" t="s">
        <v>179</v>
      </c>
      <c r="D23" s="49"/>
      <c r="E23" s="11"/>
      <c r="F23" s="49"/>
      <c r="G23" s="49"/>
      <c r="H23" s="11"/>
      <c r="I23" s="11"/>
      <c r="J23" s="11"/>
      <c r="K23" s="11"/>
      <c r="L23" s="11"/>
      <c r="M23" s="49"/>
      <c r="N23" s="50"/>
      <c r="O23" s="332">
        <f>IF(ÉVEK2000TŐL!H63=0,"",ÉVEK2000TŐL!H63)</f>
        <v>14729</v>
      </c>
      <c r="P23" s="353"/>
      <c r="Q23" s="353"/>
      <c r="R23" s="13"/>
      <c r="S23" s="296" t="s">
        <v>4</v>
      </c>
      <c r="T23" s="355"/>
      <c r="U23" s="355"/>
      <c r="V23" s="82"/>
      <c r="W23" s="332">
        <f>IF(ÉVEK2000TŐL!I63=0,"",ÉVEK2000TŐL!I63)</f>
        <v>10081</v>
      </c>
      <c r="X23" s="353"/>
      <c r="Y23" s="353"/>
      <c r="Z23" s="12"/>
      <c r="AB23" s="186"/>
    </row>
    <row r="24" spans="1:26" s="1" customFormat="1" ht="21.75" customHeight="1">
      <c r="A24" s="81">
        <v>14</v>
      </c>
      <c r="B24" s="66" t="s">
        <v>37</v>
      </c>
      <c r="C24" s="51" t="s">
        <v>180</v>
      </c>
      <c r="D24" s="70"/>
      <c r="E24" s="69"/>
      <c r="F24" s="70"/>
      <c r="G24" s="70"/>
      <c r="H24" s="69"/>
      <c r="I24" s="69"/>
      <c r="J24" s="69"/>
      <c r="K24" s="69"/>
      <c r="L24" s="69"/>
      <c r="M24" s="70"/>
      <c r="N24" s="71"/>
      <c r="O24" s="332">
        <f>IF(ÉVEK2000TŐL!H64=0,"",ÉVEK2000TŐL!H64)</f>
      </c>
      <c r="P24" s="353"/>
      <c r="Q24" s="353"/>
      <c r="R24" s="85"/>
      <c r="S24" s="296"/>
      <c r="T24" s="355"/>
      <c r="U24" s="355"/>
      <c r="V24" s="86"/>
      <c r="W24" s="332">
        <f>IF(ÉVEK2000TŐL!I64=0,"",ÉVEK2000TŐL!I64)</f>
      </c>
      <c r="X24" s="353"/>
      <c r="Y24" s="353"/>
      <c r="Z24" s="89"/>
    </row>
    <row r="25" spans="1:26" s="1" customFormat="1" ht="21.75" customHeight="1">
      <c r="A25" s="81">
        <v>15</v>
      </c>
      <c r="B25" s="66" t="s">
        <v>37</v>
      </c>
      <c r="C25" s="51" t="s">
        <v>181</v>
      </c>
      <c r="D25" s="70"/>
      <c r="E25" s="69"/>
      <c r="F25" s="70"/>
      <c r="G25" s="70"/>
      <c r="H25" s="69"/>
      <c r="I25" s="69"/>
      <c r="J25" s="69"/>
      <c r="K25" s="69"/>
      <c r="L25" s="69"/>
      <c r="M25" s="70"/>
      <c r="N25" s="71"/>
      <c r="O25" s="332">
        <f>IF(ÉVEK2000TŐL!H65=0,"",ÉVEK2000TŐL!H65)</f>
        <v>-2851</v>
      </c>
      <c r="P25" s="353"/>
      <c r="Q25" s="353"/>
      <c r="R25" s="85"/>
      <c r="S25" s="296"/>
      <c r="T25" s="355"/>
      <c r="U25" s="355"/>
      <c r="V25" s="86"/>
      <c r="W25" s="332">
        <f>IF(ÉVEK2000TŐL!I65=0,"",ÉVEK2000TŐL!I65)</f>
        <v>-428</v>
      </c>
      <c r="X25" s="353"/>
      <c r="Y25" s="353"/>
      <c r="Z25" s="89"/>
    </row>
    <row r="26" spans="1:26" s="1" customFormat="1" ht="21.75" customHeight="1" thickBot="1">
      <c r="A26" s="81">
        <v>16</v>
      </c>
      <c r="B26" s="66" t="s">
        <v>37</v>
      </c>
      <c r="C26" s="51" t="s">
        <v>182</v>
      </c>
      <c r="D26" s="70"/>
      <c r="E26" s="69"/>
      <c r="F26" s="70"/>
      <c r="G26" s="70"/>
      <c r="H26" s="69"/>
      <c r="I26" s="69"/>
      <c r="J26" s="69"/>
      <c r="K26" s="69"/>
      <c r="L26" s="69"/>
      <c r="M26" s="70"/>
      <c r="N26" s="71"/>
      <c r="O26" s="332">
        <f>IF(ÉVEK2000TŐL!H66=0,"",ÉVEK2000TŐL!H66)</f>
        <v>-1328</v>
      </c>
      <c r="P26" s="353"/>
      <c r="Q26" s="353"/>
      <c r="R26" s="85"/>
      <c r="S26" s="296"/>
      <c r="T26" s="355"/>
      <c r="U26" s="355"/>
      <c r="V26" s="86"/>
      <c r="W26" s="332">
        <f>IF(ÉVEK2000TŐL!I66=0,"",ÉVEK2000TŐL!I66)</f>
        <v>-1629</v>
      </c>
      <c r="X26" s="353"/>
      <c r="Y26" s="353"/>
      <c r="Z26" s="89"/>
    </row>
    <row r="27" spans="1:26" s="10" customFormat="1" ht="21.75" customHeight="1" thickBot="1">
      <c r="A27" s="72">
        <v>17</v>
      </c>
      <c r="B27" s="73" t="s">
        <v>37</v>
      </c>
      <c r="C27" s="62" t="s">
        <v>58</v>
      </c>
      <c r="D27" s="14"/>
      <c r="E27" s="63"/>
      <c r="F27" s="63"/>
      <c r="G27" s="63"/>
      <c r="H27" s="14"/>
      <c r="I27" s="14"/>
      <c r="J27" s="14"/>
      <c r="K27" s="14"/>
      <c r="L27" s="14"/>
      <c r="M27" s="63"/>
      <c r="N27" s="65"/>
      <c r="O27" s="340">
        <f>ÉVEK2000TŐL!H67</f>
        <v>2019</v>
      </c>
      <c r="P27" s="352"/>
      <c r="Q27" s="352"/>
      <c r="R27" s="97"/>
      <c r="S27" s="327"/>
      <c r="T27" s="352"/>
      <c r="U27" s="352"/>
      <c r="V27" s="96"/>
      <c r="W27" s="327">
        <f>ÉVEK2000TŐL!I67</f>
        <v>2173</v>
      </c>
      <c r="X27" s="352"/>
      <c r="Y27" s="352"/>
      <c r="Z27" s="16"/>
    </row>
    <row r="28" spans="1:26" s="10" customFormat="1" ht="21.75" customHeight="1" thickBot="1">
      <c r="A28" s="72">
        <v>18</v>
      </c>
      <c r="B28" s="73" t="s">
        <v>37</v>
      </c>
      <c r="C28" s="62" t="s">
        <v>59</v>
      </c>
      <c r="D28" s="14"/>
      <c r="E28" s="63"/>
      <c r="F28" s="63"/>
      <c r="G28" s="63"/>
      <c r="H28" s="14"/>
      <c r="I28" s="14"/>
      <c r="J28" s="14"/>
      <c r="K28" s="14"/>
      <c r="L28" s="14"/>
      <c r="M28" s="63"/>
      <c r="N28" s="65"/>
      <c r="O28" s="340">
        <f>ÉVEK2000TŐL!H68</f>
        <v>0</v>
      </c>
      <c r="P28" s="352"/>
      <c r="Q28" s="352"/>
      <c r="R28" s="97"/>
      <c r="S28" s="327"/>
      <c r="T28" s="352"/>
      <c r="U28" s="352"/>
      <c r="V28" s="96"/>
      <c r="W28" s="327">
        <f>ÉVEK2000TŐL!I68</f>
        <v>0</v>
      </c>
      <c r="X28" s="352"/>
      <c r="Y28" s="352"/>
      <c r="Z28" s="16"/>
    </row>
    <row r="29" spans="1:26" s="10" customFormat="1" ht="21.75" customHeight="1" thickBot="1">
      <c r="A29" s="72">
        <v>19</v>
      </c>
      <c r="B29" s="73" t="s">
        <v>37</v>
      </c>
      <c r="C29" s="62" t="s">
        <v>60</v>
      </c>
      <c r="D29" s="14"/>
      <c r="E29" s="74"/>
      <c r="F29" s="63"/>
      <c r="G29" s="63"/>
      <c r="H29" s="14"/>
      <c r="I29" s="14"/>
      <c r="J29" s="14"/>
      <c r="K29" s="14"/>
      <c r="L29" s="14"/>
      <c r="M29" s="63"/>
      <c r="N29" s="65"/>
      <c r="O29" s="340">
        <f>ÉVEK2000TŐL!H69</f>
        <v>659</v>
      </c>
      <c r="P29" s="352"/>
      <c r="Q29" s="352"/>
      <c r="R29" s="97"/>
      <c r="S29" s="327">
        <f>SUM(S30:U31)</f>
        <v>0</v>
      </c>
      <c r="T29" s="352"/>
      <c r="U29" s="352"/>
      <c r="V29" s="96"/>
      <c r="W29" s="327">
        <f>ÉVEK2000TŐL!I69</f>
        <v>489</v>
      </c>
      <c r="X29" s="352"/>
      <c r="Y29" s="352"/>
      <c r="Z29" s="16"/>
    </row>
    <row r="30" spans="1:26" s="1" customFormat="1" ht="21.75" customHeight="1">
      <c r="A30" s="78">
        <v>20</v>
      </c>
      <c r="B30" s="56" t="s">
        <v>37</v>
      </c>
      <c r="C30" s="57" t="s">
        <v>39</v>
      </c>
      <c r="D30" s="58"/>
      <c r="E30" s="3"/>
      <c r="F30" s="58"/>
      <c r="G30" s="58"/>
      <c r="H30" s="3"/>
      <c r="I30" s="3"/>
      <c r="J30" s="3"/>
      <c r="K30" s="3"/>
      <c r="L30" s="3"/>
      <c r="M30" s="58"/>
      <c r="N30" s="59"/>
      <c r="O30" s="332">
        <f>IF(ÉVEK2000TŐL!H70=0,"",ÉVEK2000TŐL!H70)</f>
      </c>
      <c r="P30" s="353"/>
      <c r="Q30" s="353"/>
      <c r="R30" s="87"/>
      <c r="S30" s="332" t="s">
        <v>4</v>
      </c>
      <c r="T30" s="353"/>
      <c r="U30" s="353"/>
      <c r="V30" s="83"/>
      <c r="W30" s="332">
        <f>IF(ÉVEK2000TŐL!I70=0,"",ÉVEK2000TŐL!I70)</f>
      </c>
      <c r="X30" s="353"/>
      <c r="Y30" s="353"/>
      <c r="Z30" s="88"/>
    </row>
    <row r="31" spans="1:26" s="1" customFormat="1" ht="21.75" customHeight="1" thickBot="1">
      <c r="A31" s="116">
        <v>21</v>
      </c>
      <c r="B31" s="117" t="s">
        <v>37</v>
      </c>
      <c r="C31" s="118" t="s">
        <v>40</v>
      </c>
      <c r="D31" s="115"/>
      <c r="E31" s="119"/>
      <c r="F31" s="115"/>
      <c r="G31" s="115"/>
      <c r="H31" s="119"/>
      <c r="I31" s="119"/>
      <c r="J31" s="119"/>
      <c r="K31" s="119"/>
      <c r="L31" s="119"/>
      <c r="M31" s="115"/>
      <c r="N31" s="120"/>
      <c r="O31" s="317">
        <f>IF(ÉVEK2000TŐL!H71=0,"",ÉVEK2000TŐL!H71)</f>
        <v>659</v>
      </c>
      <c r="P31" s="354"/>
      <c r="Q31" s="354"/>
      <c r="R31" s="121"/>
      <c r="S31" s="317" t="s">
        <v>4</v>
      </c>
      <c r="T31" s="354"/>
      <c r="U31" s="354"/>
      <c r="V31" s="122"/>
      <c r="W31" s="317">
        <f>IF(ÉVEK2000TŐL!I71=0,"",ÉVEK2000TŐL!I71)</f>
        <v>489</v>
      </c>
      <c r="X31" s="354"/>
      <c r="Y31" s="354"/>
      <c r="Z31" s="123"/>
    </row>
    <row r="32" ht="13.5" thickBot="1">
      <c r="A32" s="151"/>
    </row>
    <row r="33" spans="1:26" s="1" customFormat="1" ht="19.5" customHeight="1" thickBot="1">
      <c r="A33" s="75">
        <v>22</v>
      </c>
      <c r="B33" s="73" t="s">
        <v>37</v>
      </c>
      <c r="C33" s="76" t="s">
        <v>61</v>
      </c>
      <c r="D33" s="77"/>
      <c r="E33" s="63"/>
      <c r="F33" s="63"/>
      <c r="G33" s="63"/>
      <c r="H33" s="14"/>
      <c r="I33" s="14"/>
      <c r="J33" s="14"/>
      <c r="K33" s="14"/>
      <c r="L33" s="14"/>
      <c r="M33" s="63"/>
      <c r="N33" s="65"/>
      <c r="O33" s="340">
        <f>ÉVEK2000TŐL!H73</f>
        <v>13351</v>
      </c>
      <c r="P33" s="352"/>
      <c r="Q33" s="352"/>
      <c r="R33" s="97"/>
      <c r="S33" s="323">
        <f>SUM(S21+S27+S28+S29)</f>
        <v>0</v>
      </c>
      <c r="T33" s="352"/>
      <c r="U33" s="352"/>
      <c r="V33" s="96"/>
      <c r="W33" s="327">
        <f>ÉVEK2000TŐL!I73</f>
        <v>10809</v>
      </c>
      <c r="X33" s="352"/>
      <c r="Y33" s="352"/>
      <c r="Z33" s="16"/>
    </row>
    <row r="34" spans="1:26" ht="89.25" customHeight="1">
      <c r="A34" s="38" t="s">
        <v>3</v>
      </c>
      <c r="B34" s="38"/>
      <c r="C34" s="38"/>
      <c r="D34" s="93" t="str">
        <f>Fedőlap!$C$42</f>
        <v>Budapest, 2008. március 31. </v>
      </c>
      <c r="E34" s="94"/>
      <c r="F34" s="22"/>
      <c r="G34" s="22"/>
      <c r="H34" s="22"/>
      <c r="I34" s="22"/>
      <c r="J34" s="22"/>
      <c r="K34" s="22"/>
      <c r="L34" s="22"/>
      <c r="M34" s="38"/>
      <c r="N34" s="38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</row>
    <row r="35" spans="16:26" ht="12.75">
      <c r="P35" s="21" t="str">
        <f>Fedőlap!$L$43</f>
        <v>a szervezet képviselője</v>
      </c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6:26" ht="12.75"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ht="15">
      <c r="N37" s="92" t="s">
        <v>38</v>
      </c>
    </row>
  </sheetData>
  <mergeCells count="69">
    <mergeCell ref="B1:C1"/>
    <mergeCell ref="Q1:R1"/>
    <mergeCell ref="A7:B7"/>
    <mergeCell ref="O9:Q9"/>
    <mergeCell ref="S9:U9"/>
    <mergeCell ref="W9:Y9"/>
    <mergeCell ref="O10:Q10"/>
    <mergeCell ref="S10:U10"/>
    <mergeCell ref="W10:Y10"/>
    <mergeCell ref="O11:Q11"/>
    <mergeCell ref="S11:U11"/>
    <mergeCell ref="W11:Y11"/>
    <mergeCell ref="O12:Q12"/>
    <mergeCell ref="S12:U12"/>
    <mergeCell ref="W12:Y12"/>
    <mergeCell ref="O13:Q13"/>
    <mergeCell ref="S13:U13"/>
    <mergeCell ref="W13:Y13"/>
    <mergeCell ref="O14:Q14"/>
    <mergeCell ref="S14:U14"/>
    <mergeCell ref="W14:Y14"/>
    <mergeCell ref="O15:Q15"/>
    <mergeCell ref="S15:U15"/>
    <mergeCell ref="W15:Y15"/>
    <mergeCell ref="O16:Q16"/>
    <mergeCell ref="S16:U16"/>
    <mergeCell ref="W16:Y16"/>
    <mergeCell ref="W17:Y17"/>
    <mergeCell ref="O19:Q19"/>
    <mergeCell ref="S19:U19"/>
    <mergeCell ref="W19:Y19"/>
    <mergeCell ref="O17:Q17"/>
    <mergeCell ref="S17:U17"/>
    <mergeCell ref="O21:Q21"/>
    <mergeCell ref="S21:U21"/>
    <mergeCell ref="O22:Q22"/>
    <mergeCell ref="S22:U22"/>
    <mergeCell ref="O23:Q23"/>
    <mergeCell ref="S23:U23"/>
    <mergeCell ref="S27:U27"/>
    <mergeCell ref="O25:Q25"/>
    <mergeCell ref="S25:U25"/>
    <mergeCell ref="O24:Q24"/>
    <mergeCell ref="O26:Q26"/>
    <mergeCell ref="S24:U24"/>
    <mergeCell ref="S26:U26"/>
    <mergeCell ref="O28:Q28"/>
    <mergeCell ref="S28:U28"/>
    <mergeCell ref="O27:Q27"/>
    <mergeCell ref="O29:Q29"/>
    <mergeCell ref="S29:U29"/>
    <mergeCell ref="W29:Y29"/>
    <mergeCell ref="O33:Q33"/>
    <mergeCell ref="S33:U33"/>
    <mergeCell ref="W33:Y33"/>
    <mergeCell ref="O30:Q30"/>
    <mergeCell ref="S30:U30"/>
    <mergeCell ref="W30:Y30"/>
    <mergeCell ref="O31:Q31"/>
    <mergeCell ref="S31:U31"/>
    <mergeCell ref="W31:Y31"/>
    <mergeCell ref="W21:Y21"/>
    <mergeCell ref="W27:Y27"/>
    <mergeCell ref="W28:Y28"/>
    <mergeCell ref="W22:Y22"/>
    <mergeCell ref="W23:Y23"/>
    <mergeCell ref="W24:Y24"/>
    <mergeCell ref="W25:Y25"/>
    <mergeCell ref="W26:Y26"/>
  </mergeCells>
  <printOptions/>
  <pageMargins left="0.4330708661417323" right="0.35433070866141736" top="0.4330708661417323" bottom="0.3937007874015748" header="0.5118110236220472" footer="0.5118110236220472"/>
  <pageSetup fitToHeight="1" fitToWidth="1"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4"/>
  <sheetViews>
    <sheetView workbookViewId="0" topLeftCell="A4">
      <selection activeCell="T15" sqref="T15:U15"/>
    </sheetView>
  </sheetViews>
  <sheetFormatPr defaultColWidth="9.00390625" defaultRowHeight="12.75"/>
  <cols>
    <col min="1" max="1" width="5.00390625" style="0" customWidth="1"/>
    <col min="2" max="2" width="2.375" style="0" customWidth="1"/>
    <col min="3" max="3" width="2.625" style="0" customWidth="1"/>
    <col min="4" max="9" width="4.25390625" style="0" customWidth="1"/>
    <col min="10" max="10" width="5.00390625" style="0" customWidth="1"/>
    <col min="11" max="16" width="4.25390625" style="0" customWidth="1"/>
    <col min="17" max="17" width="3.875" style="0" customWidth="1"/>
    <col min="18" max="18" width="2.625" style="0" hidden="1" customWidth="1"/>
    <col min="19" max="19" width="9.375" style="0" customWidth="1"/>
    <col min="20" max="20" width="4.25390625" style="0" customWidth="1"/>
    <col min="21" max="21" width="2.875" style="0" customWidth="1"/>
    <col min="22" max="22" width="1.625" style="0" customWidth="1"/>
    <col min="23" max="24" width="4.25390625" style="0" customWidth="1"/>
    <col min="25" max="25" width="2.375" style="0" customWidth="1"/>
    <col min="26" max="26" width="2.625" style="0" customWidth="1"/>
  </cols>
  <sheetData>
    <row r="1" spans="1:26" ht="18.75" thickBot="1">
      <c r="A1" s="18">
        <f>Fedőlap!$A$1</f>
        <v>1</v>
      </c>
      <c r="B1" s="308">
        <f>Fedőlap!$B$1</f>
        <v>9</v>
      </c>
      <c r="C1" s="309"/>
      <c r="D1" s="20">
        <f>Fedőlap!$C$1</f>
        <v>6</v>
      </c>
      <c r="E1" s="20">
        <f>Fedőlap!$D$1</f>
        <v>3</v>
      </c>
      <c r="F1" s="20">
        <f>Fedőlap!$E$1</f>
        <v>8</v>
      </c>
      <c r="G1" s="20">
        <f>Fedőlap!$F$1</f>
        <v>1</v>
      </c>
      <c r="H1" s="20">
        <f>Fedőlap!$G$1</f>
        <v>6</v>
      </c>
      <c r="I1" s="19">
        <f>Fedőlap!$H$1</f>
        <v>0</v>
      </c>
      <c r="J1" s="18">
        <f>Fedőlap!$I$1</f>
        <v>9</v>
      </c>
      <c r="K1" s="20">
        <f>Fedőlap!$J$1</f>
        <v>0</v>
      </c>
      <c r="L1" s="20">
        <f>Fedőlap!$K$1</f>
        <v>6</v>
      </c>
      <c r="M1" s="19">
        <f>Fedőlap!$L$1</f>
        <v>2</v>
      </c>
      <c r="N1" s="18">
        <f>Fedőlap!$M$1</f>
        <v>5</v>
      </c>
      <c r="O1" s="20">
        <f>Fedőlap!$N$1</f>
        <v>2</v>
      </c>
      <c r="P1" s="19">
        <f>Fedőlap!$O$1</f>
        <v>9</v>
      </c>
      <c r="Q1" s="310">
        <f>Fedőlap!$P$1</f>
        <v>0</v>
      </c>
      <c r="R1" s="309"/>
      <c r="S1" s="19">
        <f>Fedőlap!$Q$1</f>
        <v>2</v>
      </c>
      <c r="T1" s="17"/>
      <c r="U1" s="1"/>
      <c r="V1" s="1"/>
      <c r="W1" s="1"/>
      <c r="X1" s="1"/>
      <c r="Y1" s="1"/>
      <c r="Z1" s="1"/>
    </row>
    <row r="2" spans="1:26" ht="12.75">
      <c r="A2" s="2" t="s">
        <v>0</v>
      </c>
      <c r="B2" s="5"/>
      <c r="C2" s="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1"/>
      <c r="U2" s="1"/>
      <c r="V2" s="1"/>
      <c r="W2" s="1"/>
      <c r="X2" s="1"/>
      <c r="Y2" s="1"/>
      <c r="Z2" s="1"/>
    </row>
    <row r="3" spans="1:26" ht="12.75">
      <c r="A3" s="1"/>
      <c r="B3" s="10"/>
      <c r="C3" s="10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">
      <c r="A4" s="187" t="str">
        <f>Fedőlap!$A$9</f>
        <v>Budapesti Természetbarát Sportszövetség</v>
      </c>
      <c r="B4" s="6"/>
      <c r="C4" s="6"/>
      <c r="D4" s="22"/>
      <c r="E4" s="6"/>
      <c r="F4" s="6"/>
      <c r="G4" s="6"/>
      <c r="H4" s="6"/>
      <c r="I4" s="6"/>
      <c r="J4" s="6"/>
      <c r="K4" s="6"/>
      <c r="L4" s="6"/>
      <c r="M4" s="6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>
      <c r="A5" s="5" t="str">
        <f>Fedőlap!A31</f>
        <v>- Költségvetési támogatás felhasználása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Z5" s="23"/>
    </row>
    <row r="9" spans="20:22" ht="13.5" thickBot="1">
      <c r="T9" s="376" t="s">
        <v>139</v>
      </c>
      <c r="U9" s="377"/>
      <c r="V9" s="377"/>
    </row>
    <row r="10" spans="1:22" s="153" customFormat="1" ht="13.5" customHeight="1" thickBot="1">
      <c r="A10" s="378" t="s">
        <v>79</v>
      </c>
      <c r="B10" s="378"/>
      <c r="C10" s="378"/>
      <c r="D10" s="388"/>
      <c r="E10" s="387" t="s">
        <v>80</v>
      </c>
      <c r="F10" s="387"/>
      <c r="G10" s="387"/>
      <c r="H10" s="387"/>
      <c r="I10" s="378" t="s">
        <v>83</v>
      </c>
      <c r="J10" s="378"/>
      <c r="K10" s="378"/>
      <c r="L10" s="378"/>
      <c r="M10" s="378"/>
      <c r="N10" s="378"/>
      <c r="O10" s="386" t="s">
        <v>84</v>
      </c>
      <c r="P10" s="386"/>
      <c r="Q10" s="386"/>
      <c r="R10" s="386"/>
      <c r="S10" s="386"/>
      <c r="T10" s="378" t="s">
        <v>234</v>
      </c>
      <c r="U10" s="378"/>
      <c r="V10" s="378"/>
    </row>
    <row r="11" spans="1:22" s="153" customFormat="1" ht="15" customHeight="1" thickBot="1">
      <c r="A11" s="378"/>
      <c r="B11" s="378"/>
      <c r="C11" s="378"/>
      <c r="D11" s="388"/>
      <c r="E11" s="387" t="s">
        <v>81</v>
      </c>
      <c r="F11" s="387"/>
      <c r="G11" s="387" t="s">
        <v>82</v>
      </c>
      <c r="H11" s="387"/>
      <c r="I11" s="378"/>
      <c r="J11" s="378"/>
      <c r="K11" s="378"/>
      <c r="L11" s="378"/>
      <c r="M11" s="378"/>
      <c r="N11" s="378"/>
      <c r="O11" s="386" t="s">
        <v>85</v>
      </c>
      <c r="P11" s="386"/>
      <c r="Q11" s="386"/>
      <c r="R11" s="387" t="s">
        <v>86</v>
      </c>
      <c r="S11" s="387"/>
      <c r="T11" s="378"/>
      <c r="U11" s="378"/>
      <c r="V11" s="378"/>
    </row>
    <row r="12" spans="1:22" ht="12.75">
      <c r="A12" s="358" t="s">
        <v>278</v>
      </c>
      <c r="B12" s="359"/>
      <c r="C12" s="359"/>
      <c r="D12" s="360"/>
      <c r="E12" s="381">
        <v>39171</v>
      </c>
      <c r="F12" s="382"/>
      <c r="G12" s="383">
        <v>2125</v>
      </c>
      <c r="H12" s="384"/>
      <c r="I12" s="358" t="s">
        <v>211</v>
      </c>
      <c r="J12" s="359"/>
      <c r="K12" s="359"/>
      <c r="L12" s="359"/>
      <c r="M12" s="359"/>
      <c r="N12" s="360"/>
      <c r="O12" s="379"/>
      <c r="P12" s="380"/>
      <c r="Q12" s="393"/>
      <c r="R12" s="163"/>
      <c r="S12" s="236">
        <v>2125</v>
      </c>
      <c r="T12" s="379"/>
      <c r="U12" s="380"/>
      <c r="V12" s="108"/>
    </row>
    <row r="13" spans="1:22" ht="12.75">
      <c r="A13" s="358" t="s">
        <v>278</v>
      </c>
      <c r="B13" s="359"/>
      <c r="C13" s="359"/>
      <c r="D13" s="360"/>
      <c r="E13" s="391">
        <v>39234</v>
      </c>
      <c r="F13" s="392"/>
      <c r="G13" s="371">
        <v>1375</v>
      </c>
      <c r="H13" s="372"/>
      <c r="I13" s="361" t="s">
        <v>211</v>
      </c>
      <c r="J13" s="362"/>
      <c r="K13" s="362"/>
      <c r="L13" s="362"/>
      <c r="M13" s="362"/>
      <c r="N13" s="363"/>
      <c r="O13" s="367"/>
      <c r="P13" s="385"/>
      <c r="Q13" s="368"/>
      <c r="R13" s="163"/>
      <c r="S13" s="184">
        <v>1375</v>
      </c>
      <c r="T13" s="367"/>
      <c r="U13" s="385"/>
      <c r="V13" s="109"/>
    </row>
    <row r="14" spans="1:22" ht="12.75">
      <c r="A14" s="358" t="s">
        <v>278</v>
      </c>
      <c r="B14" s="359"/>
      <c r="C14" s="359"/>
      <c r="D14" s="360"/>
      <c r="E14" s="389">
        <v>39325</v>
      </c>
      <c r="F14" s="390"/>
      <c r="G14" s="371">
        <v>1750</v>
      </c>
      <c r="H14" s="372"/>
      <c r="I14" s="361" t="s">
        <v>211</v>
      </c>
      <c r="J14" s="362"/>
      <c r="K14" s="362"/>
      <c r="L14" s="362"/>
      <c r="M14" s="362"/>
      <c r="N14" s="363"/>
      <c r="O14" s="367"/>
      <c r="P14" s="385"/>
      <c r="Q14" s="368"/>
      <c r="R14" s="163"/>
      <c r="S14" s="184">
        <v>1750</v>
      </c>
      <c r="T14" s="367"/>
      <c r="U14" s="385"/>
      <c r="V14" s="109"/>
    </row>
    <row r="15" spans="1:22" ht="12.75">
      <c r="A15" s="358" t="s">
        <v>278</v>
      </c>
      <c r="B15" s="359"/>
      <c r="C15" s="359"/>
      <c r="D15" s="360"/>
      <c r="E15" s="389">
        <v>39360</v>
      </c>
      <c r="F15" s="390"/>
      <c r="G15" s="395">
        <v>1750</v>
      </c>
      <c r="H15" s="396"/>
      <c r="I15" s="361" t="s">
        <v>211</v>
      </c>
      <c r="J15" s="362"/>
      <c r="K15" s="362"/>
      <c r="L15" s="362"/>
      <c r="M15" s="362"/>
      <c r="N15" s="363"/>
      <c r="O15" s="367"/>
      <c r="P15" s="385"/>
      <c r="Q15" s="368"/>
      <c r="R15" s="163"/>
      <c r="S15" s="184">
        <v>1750</v>
      </c>
      <c r="T15" s="367"/>
      <c r="U15" s="385"/>
      <c r="V15" s="109"/>
    </row>
    <row r="16" spans="1:22" ht="12.75">
      <c r="A16" s="361"/>
      <c r="B16" s="362"/>
      <c r="C16" s="362"/>
      <c r="D16" s="363"/>
      <c r="E16" s="373"/>
      <c r="F16" s="374"/>
      <c r="G16" s="371"/>
      <c r="H16" s="372"/>
      <c r="I16" s="361"/>
      <c r="J16" s="362"/>
      <c r="K16" s="362"/>
      <c r="L16" s="362"/>
      <c r="M16" s="362"/>
      <c r="N16" s="363"/>
      <c r="O16" s="367"/>
      <c r="P16" s="385"/>
      <c r="Q16" s="368"/>
      <c r="R16" s="163"/>
      <c r="S16" s="184"/>
      <c r="T16" s="367"/>
      <c r="U16" s="385"/>
      <c r="V16" s="109"/>
    </row>
    <row r="17" spans="1:22" ht="12.75">
      <c r="A17" s="361"/>
      <c r="B17" s="362"/>
      <c r="C17" s="362"/>
      <c r="D17" s="363"/>
      <c r="E17" s="373"/>
      <c r="F17" s="374"/>
      <c r="G17" s="371"/>
      <c r="H17" s="372"/>
      <c r="I17" s="361"/>
      <c r="J17" s="362"/>
      <c r="K17" s="362"/>
      <c r="L17" s="362"/>
      <c r="M17" s="362"/>
      <c r="N17" s="363"/>
      <c r="O17" s="367"/>
      <c r="P17" s="385"/>
      <c r="Q17" s="368"/>
      <c r="R17" s="163"/>
      <c r="S17" s="184"/>
      <c r="T17" s="367"/>
      <c r="U17" s="385"/>
      <c r="V17" s="109"/>
    </row>
    <row r="18" spans="1:22" ht="12.75">
      <c r="A18" s="361"/>
      <c r="B18" s="362"/>
      <c r="C18" s="362"/>
      <c r="D18" s="363"/>
      <c r="E18" s="373"/>
      <c r="F18" s="374"/>
      <c r="G18" s="371"/>
      <c r="H18" s="372"/>
      <c r="I18" s="358"/>
      <c r="J18" s="359"/>
      <c r="K18" s="359"/>
      <c r="L18" s="359"/>
      <c r="M18" s="359"/>
      <c r="N18" s="360"/>
      <c r="O18" s="367"/>
      <c r="P18" s="385"/>
      <c r="Q18" s="368"/>
      <c r="R18" s="163"/>
      <c r="S18" s="184"/>
      <c r="T18" s="367"/>
      <c r="U18" s="385"/>
      <c r="V18" s="109"/>
    </row>
    <row r="19" spans="1:22" ht="12.75">
      <c r="A19" s="358"/>
      <c r="B19" s="359"/>
      <c r="C19" s="359"/>
      <c r="D19" s="360"/>
      <c r="E19" s="373"/>
      <c r="F19" s="374"/>
      <c r="G19" s="371"/>
      <c r="H19" s="372"/>
      <c r="I19" s="358"/>
      <c r="J19" s="359"/>
      <c r="K19" s="359"/>
      <c r="L19" s="359"/>
      <c r="M19" s="359"/>
      <c r="N19" s="360"/>
      <c r="O19" s="367"/>
      <c r="P19" s="385"/>
      <c r="Q19" s="368"/>
      <c r="R19" s="163"/>
      <c r="S19" s="184"/>
      <c r="T19" s="367"/>
      <c r="U19" s="385"/>
      <c r="V19" s="109"/>
    </row>
    <row r="20" spans="1:22" ht="12.75">
      <c r="A20" s="361"/>
      <c r="B20" s="362"/>
      <c r="C20" s="362"/>
      <c r="D20" s="363"/>
      <c r="E20" s="375"/>
      <c r="F20" s="374"/>
      <c r="G20" s="367"/>
      <c r="H20" s="368"/>
      <c r="I20" s="361"/>
      <c r="J20" s="362"/>
      <c r="K20" s="362"/>
      <c r="L20" s="362"/>
      <c r="M20" s="362"/>
      <c r="N20" s="363"/>
      <c r="O20" s="367"/>
      <c r="P20" s="385"/>
      <c r="Q20" s="368"/>
      <c r="R20" s="163"/>
      <c r="S20" s="165"/>
      <c r="T20" s="367"/>
      <c r="U20" s="385"/>
      <c r="V20" s="109"/>
    </row>
    <row r="21" spans="1:22" ht="12.75">
      <c r="A21" s="361"/>
      <c r="B21" s="362"/>
      <c r="C21" s="362"/>
      <c r="D21" s="363"/>
      <c r="E21" s="375"/>
      <c r="F21" s="374"/>
      <c r="G21" s="367"/>
      <c r="H21" s="368"/>
      <c r="I21" s="361"/>
      <c r="J21" s="362"/>
      <c r="K21" s="362"/>
      <c r="L21" s="362"/>
      <c r="M21" s="362"/>
      <c r="N21" s="363"/>
      <c r="O21" s="367"/>
      <c r="P21" s="385"/>
      <c r="Q21" s="368"/>
      <c r="R21" s="163"/>
      <c r="S21" s="165"/>
      <c r="T21" s="367"/>
      <c r="U21" s="385"/>
      <c r="V21" s="109"/>
    </row>
    <row r="22" spans="1:22" ht="12.75">
      <c r="A22" s="361"/>
      <c r="B22" s="362"/>
      <c r="C22" s="362"/>
      <c r="D22" s="363"/>
      <c r="E22" s="367"/>
      <c r="F22" s="368"/>
      <c r="G22" s="367"/>
      <c r="H22" s="368"/>
      <c r="I22" s="361"/>
      <c r="J22" s="362"/>
      <c r="K22" s="362"/>
      <c r="L22" s="362"/>
      <c r="M22" s="362"/>
      <c r="N22" s="363"/>
      <c r="O22" s="367"/>
      <c r="P22" s="385"/>
      <c r="Q22" s="368"/>
      <c r="R22" s="163"/>
      <c r="S22" s="165"/>
      <c r="T22" s="367"/>
      <c r="U22" s="385"/>
      <c r="V22" s="109"/>
    </row>
    <row r="23" spans="1:22" ht="12.75">
      <c r="A23" s="361"/>
      <c r="B23" s="362"/>
      <c r="C23" s="362"/>
      <c r="D23" s="363"/>
      <c r="E23" s="367"/>
      <c r="F23" s="368"/>
      <c r="G23" s="367"/>
      <c r="H23" s="368"/>
      <c r="I23" s="361"/>
      <c r="J23" s="362"/>
      <c r="K23" s="362"/>
      <c r="L23" s="362"/>
      <c r="M23" s="362"/>
      <c r="N23" s="363"/>
      <c r="O23" s="367"/>
      <c r="P23" s="385"/>
      <c r="Q23" s="368"/>
      <c r="R23" s="163"/>
      <c r="S23" s="165"/>
      <c r="T23" s="367"/>
      <c r="U23" s="385"/>
      <c r="V23" s="109"/>
    </row>
    <row r="24" spans="1:22" ht="12.75">
      <c r="A24" s="361"/>
      <c r="B24" s="362"/>
      <c r="C24" s="362"/>
      <c r="D24" s="363"/>
      <c r="E24" s="367"/>
      <c r="F24" s="368"/>
      <c r="G24" s="367"/>
      <c r="H24" s="368"/>
      <c r="I24" s="361"/>
      <c r="J24" s="362"/>
      <c r="K24" s="362"/>
      <c r="L24" s="362"/>
      <c r="M24" s="362"/>
      <c r="N24" s="363"/>
      <c r="O24" s="367"/>
      <c r="P24" s="385"/>
      <c r="Q24" s="368"/>
      <c r="R24" s="163"/>
      <c r="S24" s="165"/>
      <c r="T24" s="367"/>
      <c r="U24" s="385"/>
      <c r="V24" s="109"/>
    </row>
    <row r="25" spans="1:22" ht="12.75">
      <c r="A25" s="361"/>
      <c r="B25" s="362"/>
      <c r="C25" s="362"/>
      <c r="D25" s="363"/>
      <c r="E25" s="367"/>
      <c r="F25" s="368"/>
      <c r="G25" s="367"/>
      <c r="H25" s="368"/>
      <c r="I25" s="361"/>
      <c r="J25" s="362"/>
      <c r="K25" s="362"/>
      <c r="L25" s="362"/>
      <c r="M25" s="362"/>
      <c r="N25" s="363"/>
      <c r="O25" s="367"/>
      <c r="P25" s="385"/>
      <c r="Q25" s="368"/>
      <c r="R25" s="163"/>
      <c r="S25" s="165"/>
      <c r="T25" s="367"/>
      <c r="U25" s="385"/>
      <c r="V25" s="109"/>
    </row>
    <row r="26" spans="1:22" ht="12.75">
      <c r="A26" s="361"/>
      <c r="B26" s="362"/>
      <c r="C26" s="362"/>
      <c r="D26" s="363"/>
      <c r="E26" s="367"/>
      <c r="F26" s="368"/>
      <c r="G26" s="367"/>
      <c r="H26" s="368"/>
      <c r="I26" s="361"/>
      <c r="J26" s="362"/>
      <c r="K26" s="362"/>
      <c r="L26" s="362"/>
      <c r="M26" s="362"/>
      <c r="N26" s="363"/>
      <c r="O26" s="367"/>
      <c r="P26" s="385"/>
      <c r="Q26" s="368"/>
      <c r="R26" s="163"/>
      <c r="S26" s="165"/>
      <c r="T26" s="367"/>
      <c r="U26" s="385"/>
      <c r="V26" s="109"/>
    </row>
    <row r="27" spans="1:22" ht="12.75">
      <c r="A27" s="361"/>
      <c r="B27" s="362"/>
      <c r="C27" s="362"/>
      <c r="D27" s="363"/>
      <c r="E27" s="367"/>
      <c r="F27" s="368"/>
      <c r="G27" s="367"/>
      <c r="H27" s="368"/>
      <c r="I27" s="361"/>
      <c r="J27" s="362"/>
      <c r="K27" s="362"/>
      <c r="L27" s="362"/>
      <c r="M27" s="362"/>
      <c r="N27" s="363"/>
      <c r="O27" s="367"/>
      <c r="P27" s="385"/>
      <c r="Q27" s="368"/>
      <c r="R27" s="163"/>
      <c r="S27" s="165"/>
      <c r="T27" s="367"/>
      <c r="U27" s="385"/>
      <c r="V27" s="109"/>
    </row>
    <row r="28" spans="1:22" ht="12.75">
      <c r="A28" s="361"/>
      <c r="B28" s="362"/>
      <c r="C28" s="362"/>
      <c r="D28" s="363"/>
      <c r="E28" s="367"/>
      <c r="F28" s="368"/>
      <c r="G28" s="367"/>
      <c r="H28" s="368"/>
      <c r="I28" s="361"/>
      <c r="J28" s="362"/>
      <c r="K28" s="362"/>
      <c r="L28" s="362"/>
      <c r="M28" s="362"/>
      <c r="N28" s="363"/>
      <c r="O28" s="367"/>
      <c r="P28" s="385"/>
      <c r="Q28" s="368"/>
      <c r="R28" s="163"/>
      <c r="S28" s="165"/>
      <c r="T28" s="367"/>
      <c r="U28" s="385"/>
      <c r="V28" s="108"/>
    </row>
    <row r="29" spans="1:22" ht="12.75">
      <c r="A29" s="361"/>
      <c r="B29" s="362"/>
      <c r="C29" s="362"/>
      <c r="D29" s="363"/>
      <c r="E29" s="367"/>
      <c r="F29" s="368"/>
      <c r="G29" s="367"/>
      <c r="H29" s="368"/>
      <c r="I29" s="361"/>
      <c r="J29" s="362"/>
      <c r="K29" s="362"/>
      <c r="L29" s="362"/>
      <c r="M29" s="362"/>
      <c r="N29" s="363"/>
      <c r="O29" s="367"/>
      <c r="P29" s="385"/>
      <c r="Q29" s="368"/>
      <c r="R29" s="163"/>
      <c r="S29" s="165"/>
      <c r="T29" s="367"/>
      <c r="U29" s="385"/>
      <c r="V29" s="109"/>
    </row>
    <row r="30" spans="1:22" ht="12.75">
      <c r="A30" s="361"/>
      <c r="B30" s="362"/>
      <c r="C30" s="362"/>
      <c r="D30" s="363"/>
      <c r="E30" s="367"/>
      <c r="F30" s="368"/>
      <c r="G30" s="367"/>
      <c r="H30" s="368"/>
      <c r="I30" s="361"/>
      <c r="J30" s="362"/>
      <c r="K30" s="362"/>
      <c r="L30" s="362"/>
      <c r="M30" s="362"/>
      <c r="N30" s="363"/>
      <c r="O30" s="367"/>
      <c r="P30" s="385"/>
      <c r="Q30" s="368"/>
      <c r="R30" s="163"/>
      <c r="S30" s="165"/>
      <c r="T30" s="367"/>
      <c r="U30" s="385"/>
      <c r="V30" s="109"/>
    </row>
    <row r="31" spans="1:22" ht="12.75">
      <c r="A31" s="361"/>
      <c r="B31" s="362"/>
      <c r="C31" s="362"/>
      <c r="D31" s="363"/>
      <c r="E31" s="367"/>
      <c r="F31" s="368"/>
      <c r="G31" s="367"/>
      <c r="H31" s="368"/>
      <c r="I31" s="361"/>
      <c r="J31" s="362"/>
      <c r="K31" s="362"/>
      <c r="L31" s="362"/>
      <c r="M31" s="362"/>
      <c r="N31" s="363"/>
      <c r="O31" s="367"/>
      <c r="P31" s="385"/>
      <c r="Q31" s="368"/>
      <c r="R31" s="163"/>
      <c r="S31" s="165"/>
      <c r="T31" s="367"/>
      <c r="U31" s="385"/>
      <c r="V31" s="109"/>
    </row>
    <row r="32" spans="1:22" ht="12.75">
      <c r="A32" s="361"/>
      <c r="B32" s="362"/>
      <c r="C32" s="362"/>
      <c r="D32" s="363"/>
      <c r="E32" s="367"/>
      <c r="F32" s="368"/>
      <c r="G32" s="367"/>
      <c r="H32" s="368"/>
      <c r="I32" s="361"/>
      <c r="J32" s="362"/>
      <c r="K32" s="362"/>
      <c r="L32" s="362"/>
      <c r="M32" s="362"/>
      <c r="N32" s="363"/>
      <c r="O32" s="367"/>
      <c r="P32" s="385"/>
      <c r="Q32" s="368"/>
      <c r="R32" s="163"/>
      <c r="S32" s="165"/>
      <c r="T32" s="367"/>
      <c r="U32" s="385"/>
      <c r="V32" s="109"/>
    </row>
    <row r="33" spans="1:22" ht="12.75">
      <c r="A33" s="361"/>
      <c r="B33" s="362"/>
      <c r="C33" s="362"/>
      <c r="D33" s="363"/>
      <c r="E33" s="367"/>
      <c r="F33" s="368"/>
      <c r="G33" s="367"/>
      <c r="H33" s="368"/>
      <c r="I33" s="361"/>
      <c r="J33" s="362"/>
      <c r="K33" s="362"/>
      <c r="L33" s="362"/>
      <c r="M33" s="362"/>
      <c r="N33" s="363"/>
      <c r="O33" s="367"/>
      <c r="P33" s="385"/>
      <c r="Q33" s="368"/>
      <c r="R33" s="163"/>
      <c r="S33" s="165"/>
      <c r="T33" s="367"/>
      <c r="U33" s="385"/>
      <c r="V33" s="109"/>
    </row>
    <row r="34" spans="1:22" ht="12.75">
      <c r="A34" s="361"/>
      <c r="B34" s="362"/>
      <c r="C34" s="362"/>
      <c r="D34" s="363"/>
      <c r="E34" s="367"/>
      <c r="F34" s="368"/>
      <c r="G34" s="367"/>
      <c r="H34" s="368"/>
      <c r="I34" s="361"/>
      <c r="J34" s="362"/>
      <c r="K34" s="362"/>
      <c r="L34" s="362"/>
      <c r="M34" s="362"/>
      <c r="N34" s="363"/>
      <c r="O34" s="367"/>
      <c r="P34" s="385"/>
      <c r="Q34" s="368"/>
      <c r="R34" s="163"/>
      <c r="S34" s="165"/>
      <c r="T34" s="367"/>
      <c r="U34" s="385"/>
      <c r="V34" s="109"/>
    </row>
    <row r="35" spans="1:22" ht="12.75">
      <c r="A35" s="361"/>
      <c r="B35" s="362"/>
      <c r="C35" s="362"/>
      <c r="D35" s="363"/>
      <c r="E35" s="367"/>
      <c r="F35" s="368"/>
      <c r="G35" s="367"/>
      <c r="H35" s="368"/>
      <c r="I35" s="361"/>
      <c r="J35" s="362"/>
      <c r="K35" s="362"/>
      <c r="L35" s="362"/>
      <c r="M35" s="362"/>
      <c r="N35" s="363"/>
      <c r="O35" s="367"/>
      <c r="P35" s="385"/>
      <c r="Q35" s="368"/>
      <c r="R35" s="163"/>
      <c r="S35" s="165"/>
      <c r="T35" s="367"/>
      <c r="U35" s="385"/>
      <c r="V35" s="109"/>
    </row>
    <row r="36" spans="1:22" ht="12.75">
      <c r="A36" s="361"/>
      <c r="B36" s="362"/>
      <c r="C36" s="362"/>
      <c r="D36" s="363"/>
      <c r="E36" s="367"/>
      <c r="F36" s="368"/>
      <c r="G36" s="367"/>
      <c r="H36" s="368"/>
      <c r="I36" s="361"/>
      <c r="J36" s="362"/>
      <c r="K36" s="362"/>
      <c r="L36" s="362"/>
      <c r="M36" s="362"/>
      <c r="N36" s="363"/>
      <c r="O36" s="367"/>
      <c r="P36" s="385"/>
      <c r="Q36" s="368"/>
      <c r="R36" s="163"/>
      <c r="S36" s="165"/>
      <c r="T36" s="367"/>
      <c r="U36" s="385"/>
      <c r="V36" s="109"/>
    </row>
    <row r="37" spans="1:22" ht="12.75">
      <c r="A37" s="361"/>
      <c r="B37" s="362"/>
      <c r="C37" s="362"/>
      <c r="D37" s="363"/>
      <c r="E37" s="367"/>
      <c r="F37" s="368"/>
      <c r="G37" s="367"/>
      <c r="H37" s="368"/>
      <c r="I37" s="361"/>
      <c r="J37" s="362"/>
      <c r="K37" s="362"/>
      <c r="L37" s="362"/>
      <c r="M37" s="362"/>
      <c r="N37" s="363"/>
      <c r="O37" s="367"/>
      <c r="P37" s="385"/>
      <c r="Q37" s="368"/>
      <c r="R37" s="163"/>
      <c r="S37" s="165"/>
      <c r="T37" s="367"/>
      <c r="U37" s="385"/>
      <c r="V37" s="109"/>
    </row>
    <row r="38" spans="1:22" ht="12.75">
      <c r="A38" s="361"/>
      <c r="B38" s="362"/>
      <c r="C38" s="362"/>
      <c r="D38" s="363"/>
      <c r="E38" s="367"/>
      <c r="F38" s="368"/>
      <c r="G38" s="367"/>
      <c r="H38" s="368"/>
      <c r="I38" s="361"/>
      <c r="J38" s="362"/>
      <c r="K38" s="362"/>
      <c r="L38" s="362"/>
      <c r="M38" s="362"/>
      <c r="N38" s="363"/>
      <c r="O38" s="367"/>
      <c r="P38" s="385"/>
      <c r="Q38" s="368"/>
      <c r="R38" s="163"/>
      <c r="S38" s="165"/>
      <c r="T38" s="367"/>
      <c r="U38" s="385"/>
      <c r="V38" s="109"/>
    </row>
    <row r="39" spans="1:22" ht="12.75">
      <c r="A39" s="361"/>
      <c r="B39" s="362"/>
      <c r="C39" s="362"/>
      <c r="D39" s="363"/>
      <c r="E39" s="367"/>
      <c r="F39" s="368"/>
      <c r="G39" s="367"/>
      <c r="H39" s="368"/>
      <c r="I39" s="361"/>
      <c r="J39" s="362"/>
      <c r="K39" s="362"/>
      <c r="L39" s="362"/>
      <c r="M39" s="362"/>
      <c r="N39" s="363"/>
      <c r="O39" s="367"/>
      <c r="P39" s="385"/>
      <c r="Q39" s="368"/>
      <c r="R39" s="163"/>
      <c r="S39" s="165"/>
      <c r="T39" s="367"/>
      <c r="U39" s="385"/>
      <c r="V39" s="109"/>
    </row>
    <row r="40" spans="1:22" ht="12.75">
      <c r="A40" s="361"/>
      <c r="B40" s="362"/>
      <c r="C40" s="362"/>
      <c r="D40" s="363"/>
      <c r="E40" s="367"/>
      <c r="F40" s="368"/>
      <c r="G40" s="367"/>
      <c r="H40" s="368"/>
      <c r="I40" s="361"/>
      <c r="J40" s="362"/>
      <c r="K40" s="362"/>
      <c r="L40" s="362"/>
      <c r="M40" s="362"/>
      <c r="N40" s="363"/>
      <c r="O40" s="367"/>
      <c r="P40" s="385"/>
      <c r="Q40" s="368"/>
      <c r="R40" s="163"/>
      <c r="S40" s="165"/>
      <c r="T40" s="367"/>
      <c r="U40" s="385"/>
      <c r="V40" s="109"/>
    </row>
    <row r="41" spans="1:22" ht="13.5" thickBot="1">
      <c r="A41" s="364"/>
      <c r="B41" s="365"/>
      <c r="C41" s="365"/>
      <c r="D41" s="366"/>
      <c r="E41" s="369"/>
      <c r="F41" s="370"/>
      <c r="G41" s="369"/>
      <c r="H41" s="370"/>
      <c r="I41" s="364"/>
      <c r="J41" s="365"/>
      <c r="K41" s="365"/>
      <c r="L41" s="365"/>
      <c r="M41" s="365"/>
      <c r="N41" s="366"/>
      <c r="O41" s="369"/>
      <c r="P41" s="394"/>
      <c r="Q41" s="370"/>
      <c r="R41" s="164"/>
      <c r="S41" s="166"/>
      <c r="T41" s="369"/>
      <c r="U41" s="394"/>
      <c r="V41" s="36"/>
    </row>
    <row r="43" spans="1:10" ht="12.75">
      <c r="A43" s="304" t="s">
        <v>140</v>
      </c>
      <c r="B43" s="304"/>
      <c r="C43" s="304"/>
      <c r="D43" s="1"/>
      <c r="E43" s="1"/>
      <c r="F43" s="1"/>
      <c r="G43" s="1"/>
      <c r="H43" s="1"/>
      <c r="I43" s="1"/>
      <c r="J43" s="1"/>
    </row>
    <row r="44" spans="1:22" ht="12.75">
      <c r="A44" s="303" t="s">
        <v>141</v>
      </c>
      <c r="B44" s="304"/>
      <c r="C44" s="304"/>
      <c r="D44" s="304"/>
      <c r="E44" s="304"/>
      <c r="F44" s="304"/>
      <c r="G44" s="304"/>
      <c r="H44" s="304"/>
      <c r="I44" s="304"/>
      <c r="J44" s="1"/>
      <c r="U44" s="153"/>
      <c r="V44" s="153"/>
    </row>
    <row r="45" spans="1:10" s="153" customFormat="1" ht="12.75">
      <c r="A45" s="303" t="s">
        <v>143</v>
      </c>
      <c r="B45" s="304"/>
      <c r="C45" s="304"/>
      <c r="D45" s="304"/>
      <c r="E45" s="304"/>
      <c r="F45" s="304"/>
      <c r="G45" s="304"/>
      <c r="H45" s="304"/>
      <c r="I45" s="304"/>
      <c r="J45" s="304"/>
    </row>
    <row r="46" spans="1:10" s="153" customFormat="1" ht="12.75">
      <c r="A46" s="303" t="s">
        <v>142</v>
      </c>
      <c r="B46" s="304"/>
      <c r="C46" s="304"/>
      <c r="D46" s="304"/>
      <c r="E46" s="304"/>
      <c r="F46" s="304"/>
      <c r="G46" s="304"/>
      <c r="H46" s="304"/>
      <c r="I46" s="304"/>
      <c r="J46" s="304"/>
    </row>
    <row r="47" spans="1:11" s="153" customFormat="1" ht="12.75">
      <c r="A47" s="303" t="s">
        <v>144</v>
      </c>
      <c r="B47" s="304"/>
      <c r="C47" s="304"/>
      <c r="D47" s="304"/>
      <c r="E47" s="304"/>
      <c r="F47" s="304"/>
      <c r="G47" s="304"/>
      <c r="H47" s="304"/>
      <c r="I47" s="304"/>
      <c r="J47" s="304"/>
      <c r="K47" s="305"/>
    </row>
    <row r="48" ht="12.75">
      <c r="U48" s="1"/>
    </row>
    <row r="50" spans="1:20" ht="12.75">
      <c r="A50" s="153" t="s">
        <v>3</v>
      </c>
      <c r="B50" s="153"/>
      <c r="C50" s="154" t="str">
        <f>Fedőlap!$C$42</f>
        <v>Budapest, 2008. március 31. </v>
      </c>
      <c r="D50" s="154"/>
      <c r="E50" s="154"/>
      <c r="F50" s="154"/>
      <c r="G50" s="154"/>
      <c r="H50" s="154"/>
      <c r="I50" s="155"/>
      <c r="J50" s="153"/>
      <c r="K50" s="153"/>
      <c r="L50" s="156"/>
      <c r="M50" s="156"/>
      <c r="N50" s="156"/>
      <c r="O50" s="156"/>
      <c r="P50" s="156"/>
      <c r="Q50" s="156"/>
      <c r="R50" s="156"/>
      <c r="S50" s="156"/>
      <c r="T50" s="156"/>
    </row>
    <row r="51" spans="1:20" ht="12.75">
      <c r="A51" s="153"/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21" t="str">
        <f>Fedőlap!$L$43</f>
        <v>a szervezet képviselője</v>
      </c>
      <c r="M51" s="157"/>
      <c r="N51" s="157"/>
      <c r="O51" s="157"/>
      <c r="P51" s="157"/>
      <c r="Q51" s="157"/>
      <c r="R51" s="157"/>
      <c r="S51" s="157"/>
      <c r="T51" s="157"/>
    </row>
    <row r="52" spans="1:20" ht="12.75">
      <c r="A52" s="153"/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7"/>
      <c r="M52" s="157"/>
      <c r="N52" s="157"/>
      <c r="O52" s="157"/>
      <c r="P52" s="157"/>
      <c r="Q52" s="157"/>
      <c r="R52" s="157"/>
      <c r="S52" s="157"/>
      <c r="T52" s="157"/>
    </row>
    <row r="53" spans="1:20" ht="12.75">
      <c r="A53" s="153"/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</row>
    <row r="54" spans="1:20" ht="15">
      <c r="A54" s="1"/>
      <c r="B54" s="1"/>
      <c r="C54" s="1"/>
      <c r="D54" s="1"/>
      <c r="E54" s="1"/>
      <c r="F54" s="1"/>
      <c r="G54" s="1"/>
      <c r="H54" s="1"/>
      <c r="I54" s="1"/>
      <c r="J54" s="92" t="s">
        <v>12</v>
      </c>
      <c r="K54" s="1"/>
      <c r="L54" s="1"/>
      <c r="M54" s="1"/>
      <c r="N54" s="1"/>
      <c r="O54" s="1"/>
      <c r="P54" s="1"/>
      <c r="Q54" s="1"/>
      <c r="R54" s="1"/>
      <c r="S54" s="1"/>
      <c r="T54" s="1"/>
    </row>
  </sheetData>
  <mergeCells count="197">
    <mergeCell ref="E15:F15"/>
    <mergeCell ref="G15:H15"/>
    <mergeCell ref="A15:D15"/>
    <mergeCell ref="T41:U41"/>
    <mergeCell ref="T37:U37"/>
    <mergeCell ref="T39:U39"/>
    <mergeCell ref="T38:U38"/>
    <mergeCell ref="T40:U40"/>
    <mergeCell ref="T33:U33"/>
    <mergeCell ref="T35:U35"/>
    <mergeCell ref="T34:U34"/>
    <mergeCell ref="T36:U36"/>
    <mergeCell ref="T30:U30"/>
    <mergeCell ref="T29:U29"/>
    <mergeCell ref="T32:U32"/>
    <mergeCell ref="T31:U31"/>
    <mergeCell ref="T26:U26"/>
    <mergeCell ref="T25:U25"/>
    <mergeCell ref="T28:U28"/>
    <mergeCell ref="T27:U27"/>
    <mergeCell ref="T21:U21"/>
    <mergeCell ref="T22:U22"/>
    <mergeCell ref="T23:U23"/>
    <mergeCell ref="T24:U24"/>
    <mergeCell ref="T17:U17"/>
    <mergeCell ref="T18:U18"/>
    <mergeCell ref="T19:U19"/>
    <mergeCell ref="T20:U20"/>
    <mergeCell ref="T13:U13"/>
    <mergeCell ref="T14:U14"/>
    <mergeCell ref="T15:U15"/>
    <mergeCell ref="T16:U16"/>
    <mergeCell ref="O41:Q41"/>
    <mergeCell ref="O40:Q40"/>
    <mergeCell ref="O39:Q39"/>
    <mergeCell ref="O38:Q38"/>
    <mergeCell ref="E39:F39"/>
    <mergeCell ref="G39:H39"/>
    <mergeCell ref="O36:Q36"/>
    <mergeCell ref="O37:Q37"/>
    <mergeCell ref="E37:F37"/>
    <mergeCell ref="G37:H37"/>
    <mergeCell ref="E38:F38"/>
    <mergeCell ref="G38:H38"/>
    <mergeCell ref="I38:N38"/>
    <mergeCell ref="I39:N39"/>
    <mergeCell ref="O34:Q34"/>
    <mergeCell ref="O32:Q32"/>
    <mergeCell ref="O33:Q33"/>
    <mergeCell ref="E36:F36"/>
    <mergeCell ref="G36:H36"/>
    <mergeCell ref="E34:F34"/>
    <mergeCell ref="G34:H34"/>
    <mergeCell ref="E35:F35"/>
    <mergeCell ref="G35:H35"/>
    <mergeCell ref="I34:N34"/>
    <mergeCell ref="O31:Q31"/>
    <mergeCell ref="O30:Q30"/>
    <mergeCell ref="O29:Q29"/>
    <mergeCell ref="E33:F33"/>
    <mergeCell ref="G32:H32"/>
    <mergeCell ref="G33:H33"/>
    <mergeCell ref="E32:F32"/>
    <mergeCell ref="G30:H30"/>
    <mergeCell ref="E30:F30"/>
    <mergeCell ref="E29:F29"/>
    <mergeCell ref="E31:F31"/>
    <mergeCell ref="G31:H31"/>
    <mergeCell ref="E28:F28"/>
    <mergeCell ref="G29:H29"/>
    <mergeCell ref="G28:H28"/>
    <mergeCell ref="O28:Q28"/>
    <mergeCell ref="E26:F26"/>
    <mergeCell ref="G26:H26"/>
    <mergeCell ref="O26:Q26"/>
    <mergeCell ref="E27:F27"/>
    <mergeCell ref="G27:H27"/>
    <mergeCell ref="I28:N28"/>
    <mergeCell ref="E25:F25"/>
    <mergeCell ref="G25:H25"/>
    <mergeCell ref="O25:Q25"/>
    <mergeCell ref="O27:Q27"/>
    <mergeCell ref="I25:N25"/>
    <mergeCell ref="I27:N27"/>
    <mergeCell ref="I26:N26"/>
    <mergeCell ref="E24:F24"/>
    <mergeCell ref="G24:H24"/>
    <mergeCell ref="O24:Q24"/>
    <mergeCell ref="E23:F23"/>
    <mergeCell ref="G23:H23"/>
    <mergeCell ref="O23:Q23"/>
    <mergeCell ref="I24:N24"/>
    <mergeCell ref="I23:N23"/>
    <mergeCell ref="O19:Q19"/>
    <mergeCell ref="O20:Q20"/>
    <mergeCell ref="G22:H22"/>
    <mergeCell ref="O22:Q22"/>
    <mergeCell ref="O21:Q21"/>
    <mergeCell ref="G21:H21"/>
    <mergeCell ref="I22:N22"/>
    <mergeCell ref="I21:N21"/>
    <mergeCell ref="I20:N20"/>
    <mergeCell ref="I19:N19"/>
    <mergeCell ref="E22:F22"/>
    <mergeCell ref="O16:Q16"/>
    <mergeCell ref="E16:F16"/>
    <mergeCell ref="G16:H16"/>
    <mergeCell ref="O17:Q17"/>
    <mergeCell ref="E17:F17"/>
    <mergeCell ref="G17:H17"/>
    <mergeCell ref="O18:Q18"/>
    <mergeCell ref="E20:F20"/>
    <mergeCell ref="G20:H20"/>
    <mergeCell ref="O14:Q14"/>
    <mergeCell ref="O13:Q13"/>
    <mergeCell ref="O12:Q12"/>
    <mergeCell ref="O15:Q15"/>
    <mergeCell ref="I14:N14"/>
    <mergeCell ref="I13:N13"/>
    <mergeCell ref="I12:N12"/>
    <mergeCell ref="E14:F14"/>
    <mergeCell ref="E13:F13"/>
    <mergeCell ref="G13:H13"/>
    <mergeCell ref="B1:C1"/>
    <mergeCell ref="Q1:R1"/>
    <mergeCell ref="I10:N11"/>
    <mergeCell ref="O10:S10"/>
    <mergeCell ref="R11:S11"/>
    <mergeCell ref="A10:D11"/>
    <mergeCell ref="E10:H10"/>
    <mergeCell ref="E11:F11"/>
    <mergeCell ref="G11:H11"/>
    <mergeCell ref="O11:Q11"/>
    <mergeCell ref="T9:V9"/>
    <mergeCell ref="A43:C43"/>
    <mergeCell ref="A44:I44"/>
    <mergeCell ref="A45:J45"/>
    <mergeCell ref="T10:V11"/>
    <mergeCell ref="T12:U12"/>
    <mergeCell ref="E12:F12"/>
    <mergeCell ref="G12:H12"/>
    <mergeCell ref="G18:H18"/>
    <mergeCell ref="O35:Q35"/>
    <mergeCell ref="A46:J46"/>
    <mergeCell ref="A47:K47"/>
    <mergeCell ref="G14:H14"/>
    <mergeCell ref="E18:F18"/>
    <mergeCell ref="E19:F19"/>
    <mergeCell ref="G19:H19"/>
    <mergeCell ref="E21:F21"/>
    <mergeCell ref="A16:D16"/>
    <mergeCell ref="A18:D18"/>
    <mergeCell ref="A19:D19"/>
    <mergeCell ref="A12:D12"/>
    <mergeCell ref="A14:D14"/>
    <mergeCell ref="A13:D13"/>
    <mergeCell ref="A17:D17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I41:N41"/>
    <mergeCell ref="I40:N40"/>
    <mergeCell ref="E40:F40"/>
    <mergeCell ref="G40:H40"/>
    <mergeCell ref="E41:F41"/>
    <mergeCell ref="G41:H41"/>
    <mergeCell ref="I37:N37"/>
    <mergeCell ref="I35:N35"/>
    <mergeCell ref="I36:N36"/>
    <mergeCell ref="I33:N33"/>
    <mergeCell ref="I32:N32"/>
    <mergeCell ref="I31:N31"/>
    <mergeCell ref="I30:N30"/>
    <mergeCell ref="I29:N29"/>
    <mergeCell ref="I18:N18"/>
    <mergeCell ref="I17:N17"/>
    <mergeCell ref="I16:N16"/>
    <mergeCell ref="I15:N15"/>
  </mergeCells>
  <printOptions/>
  <pageMargins left="0.75" right="0.75" top="1" bottom="1" header="0.5" footer="0.5"/>
  <pageSetup fitToHeight="1" fitToWidth="1"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workbookViewId="0" topLeftCell="A1">
      <selection activeCell="F18" sqref="F18:I19"/>
    </sheetView>
  </sheetViews>
  <sheetFormatPr defaultColWidth="9.00390625" defaultRowHeight="12.75"/>
  <cols>
    <col min="1" max="1" width="5.00390625" style="0" customWidth="1"/>
    <col min="2" max="2" width="2.375" style="0" customWidth="1"/>
    <col min="3" max="3" width="2.625" style="0" customWidth="1"/>
    <col min="4" max="14" width="4.25390625" style="0" customWidth="1"/>
    <col min="15" max="15" width="4.875" style="0" customWidth="1"/>
    <col min="16" max="16" width="3.375" style="0" customWidth="1"/>
    <col min="17" max="17" width="1.75390625" style="0" customWidth="1"/>
    <col min="18" max="18" width="3.25390625" style="0" customWidth="1"/>
    <col min="19" max="19" width="5.625" style="0" customWidth="1"/>
    <col min="20" max="20" width="4.25390625" style="0" customWidth="1"/>
    <col min="21" max="21" width="2.375" style="0" customWidth="1"/>
    <col min="22" max="22" width="2.625" style="0" customWidth="1"/>
  </cols>
  <sheetData>
    <row r="1" spans="1:22" ht="18.75" thickBot="1">
      <c r="A1" s="18">
        <f>Fedőlap!$A$1</f>
        <v>1</v>
      </c>
      <c r="B1" s="308">
        <f>Fedőlap!$B$1</f>
        <v>9</v>
      </c>
      <c r="C1" s="309"/>
      <c r="D1" s="20">
        <f>Fedőlap!$C$1</f>
        <v>6</v>
      </c>
      <c r="E1" s="20">
        <f>Fedőlap!$D$1</f>
        <v>3</v>
      </c>
      <c r="F1" s="20">
        <f>Fedőlap!$E$1</f>
        <v>8</v>
      </c>
      <c r="G1" s="20">
        <f>Fedőlap!$F$1</f>
        <v>1</v>
      </c>
      <c r="H1" s="20">
        <f>Fedőlap!$G$1</f>
        <v>6</v>
      </c>
      <c r="I1" s="19">
        <f>Fedőlap!$H$1</f>
        <v>0</v>
      </c>
      <c r="J1" s="18">
        <f>Fedőlap!$I$1</f>
        <v>9</v>
      </c>
      <c r="K1" s="20">
        <f>Fedőlap!$J$1</f>
        <v>0</v>
      </c>
      <c r="L1" s="20">
        <f>Fedőlap!$K$1</f>
        <v>6</v>
      </c>
      <c r="M1" s="19">
        <f>Fedőlap!$L$1</f>
        <v>2</v>
      </c>
      <c r="N1" s="18">
        <f>Fedőlap!$M$1</f>
        <v>5</v>
      </c>
      <c r="O1" s="20">
        <f>Fedőlap!$N$1</f>
        <v>2</v>
      </c>
      <c r="P1" s="19">
        <f>Fedőlap!$O$1</f>
        <v>9</v>
      </c>
      <c r="Q1" s="310">
        <f>Fedőlap!$P$1</f>
        <v>0</v>
      </c>
      <c r="R1" s="309"/>
      <c r="S1" s="19">
        <f>Fedőlap!$Q$1</f>
        <v>2</v>
      </c>
      <c r="T1" s="17"/>
      <c r="U1" s="1"/>
      <c r="V1" s="1"/>
    </row>
    <row r="2" spans="1:22" ht="12.75">
      <c r="A2" s="2" t="s">
        <v>0</v>
      </c>
      <c r="B2" s="5"/>
      <c r="C2" s="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1"/>
      <c r="U2" s="1"/>
      <c r="V2" s="1"/>
    </row>
    <row r="3" spans="1:22" ht="12.75">
      <c r="A3" s="1"/>
      <c r="B3" s="10"/>
      <c r="C3" s="10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8">
      <c r="A4" s="187" t="str">
        <f>Fedőlap!$A$9</f>
        <v>Budapesti Természetbarát Sportszövetség</v>
      </c>
      <c r="B4" s="6"/>
      <c r="C4" s="6"/>
      <c r="D4" s="22"/>
      <c r="E4" s="6"/>
      <c r="F4" s="6"/>
      <c r="G4" s="6"/>
      <c r="H4" s="6"/>
      <c r="I4" s="6"/>
      <c r="J4" s="6"/>
      <c r="K4" s="6"/>
      <c r="L4" s="6"/>
      <c r="M4" s="6"/>
      <c r="N4" s="1"/>
      <c r="O4" s="1"/>
      <c r="P4" s="1"/>
      <c r="Q4" s="1"/>
      <c r="R4" s="1"/>
      <c r="S4" s="1"/>
      <c r="T4" s="1"/>
      <c r="U4" s="1"/>
      <c r="V4" s="1"/>
    </row>
    <row r="5" spans="1:13" ht="12.75">
      <c r="A5" s="5" t="str">
        <f>Fedőlap!A32</f>
        <v>- Vagyon felhasználása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8" spans="19:22" ht="13.5" thickBot="1">
      <c r="S8" s="406" t="s">
        <v>107</v>
      </c>
      <c r="T8" s="406"/>
      <c r="U8" s="406"/>
      <c r="V8" s="406"/>
    </row>
    <row r="9" spans="1:22" ht="13.5" thickBot="1">
      <c r="A9" s="386" t="s">
        <v>87</v>
      </c>
      <c r="B9" s="386"/>
      <c r="C9" s="386"/>
      <c r="D9" s="386"/>
      <c r="E9" s="386"/>
      <c r="F9" s="441" t="s">
        <v>88</v>
      </c>
      <c r="G9" s="442"/>
      <c r="H9" s="442"/>
      <c r="I9" s="443"/>
      <c r="J9" s="434" t="s">
        <v>89</v>
      </c>
      <c r="K9" s="434"/>
      <c r="L9" s="434"/>
      <c r="M9" s="434"/>
      <c r="N9" s="386" t="s">
        <v>84</v>
      </c>
      <c r="O9" s="386"/>
      <c r="P9" s="386"/>
      <c r="Q9" s="386"/>
      <c r="R9" s="386"/>
      <c r="S9" s="434" t="s">
        <v>91</v>
      </c>
      <c r="T9" s="434"/>
      <c r="U9" s="434"/>
      <c r="V9" s="434"/>
    </row>
    <row r="10" spans="1:22" ht="13.5" thickBot="1">
      <c r="A10" s="386"/>
      <c r="B10" s="386"/>
      <c r="C10" s="386"/>
      <c r="D10" s="386"/>
      <c r="E10" s="386"/>
      <c r="F10" s="444"/>
      <c r="G10" s="445"/>
      <c r="H10" s="445"/>
      <c r="I10" s="446"/>
      <c r="J10" s="434"/>
      <c r="K10" s="434"/>
      <c r="L10" s="434"/>
      <c r="M10" s="434"/>
      <c r="N10" s="386" t="s">
        <v>92</v>
      </c>
      <c r="O10" s="386"/>
      <c r="P10" s="386" t="s">
        <v>93</v>
      </c>
      <c r="Q10" s="386"/>
      <c r="R10" s="386"/>
      <c r="S10" s="434"/>
      <c r="T10" s="434"/>
      <c r="U10" s="434"/>
      <c r="V10" s="434"/>
    </row>
    <row r="11" spans="1:22" ht="12.75">
      <c r="A11" s="407" t="s">
        <v>132</v>
      </c>
      <c r="B11" s="408"/>
      <c r="C11" s="408"/>
      <c r="D11" s="408"/>
      <c r="E11" s="409"/>
      <c r="F11" s="407">
        <v>123</v>
      </c>
      <c r="G11" s="408"/>
      <c r="H11" s="408"/>
      <c r="I11" s="409"/>
      <c r="J11" s="407">
        <v>123</v>
      </c>
      <c r="K11" s="408"/>
      <c r="L11" s="408"/>
      <c r="M11" s="409"/>
      <c r="N11" s="435">
        <v>0</v>
      </c>
      <c r="O11" s="436"/>
      <c r="P11" s="435">
        <f>F11-J11</f>
        <v>0</v>
      </c>
      <c r="Q11" s="439"/>
      <c r="R11" s="436"/>
      <c r="S11" s="397"/>
      <c r="T11" s="398"/>
      <c r="U11" s="398"/>
      <c r="V11" s="399"/>
    </row>
    <row r="12" spans="1:22" ht="25.5" customHeight="1" thickBot="1">
      <c r="A12" s="410"/>
      <c r="B12" s="411"/>
      <c r="C12" s="411"/>
      <c r="D12" s="411"/>
      <c r="E12" s="412"/>
      <c r="F12" s="410"/>
      <c r="G12" s="411"/>
      <c r="H12" s="411"/>
      <c r="I12" s="412"/>
      <c r="J12" s="410"/>
      <c r="K12" s="411"/>
      <c r="L12" s="411"/>
      <c r="M12" s="412"/>
      <c r="N12" s="437"/>
      <c r="O12" s="438"/>
      <c r="P12" s="437"/>
      <c r="Q12" s="440"/>
      <c r="R12" s="438"/>
      <c r="S12" s="400"/>
      <c r="T12" s="401"/>
      <c r="U12" s="401"/>
      <c r="V12" s="402"/>
    </row>
    <row r="13" spans="1:22" ht="12.75">
      <c r="A13" s="407" t="s">
        <v>133</v>
      </c>
      <c r="B13" s="408"/>
      <c r="C13" s="408"/>
      <c r="D13" s="408"/>
      <c r="E13" s="409"/>
      <c r="F13" s="413">
        <f>ÉVEK2000TŐL!H63</f>
        <v>14729</v>
      </c>
      <c r="G13" s="408"/>
      <c r="H13" s="408"/>
      <c r="I13" s="409"/>
      <c r="J13" s="413">
        <f>ÉVEK2000TŐL!I63</f>
        <v>10081</v>
      </c>
      <c r="K13" s="408"/>
      <c r="L13" s="408"/>
      <c r="M13" s="409"/>
      <c r="N13" s="435">
        <v>0</v>
      </c>
      <c r="O13" s="436"/>
      <c r="P13" s="407">
        <f>J13-F13</f>
        <v>-4648</v>
      </c>
      <c r="Q13" s="408"/>
      <c r="R13" s="409"/>
      <c r="S13" s="397"/>
      <c r="T13" s="398"/>
      <c r="U13" s="398"/>
      <c r="V13" s="399"/>
    </row>
    <row r="14" spans="1:22" ht="25.5" customHeight="1" thickBot="1">
      <c r="A14" s="410"/>
      <c r="B14" s="411"/>
      <c r="C14" s="411"/>
      <c r="D14" s="411"/>
      <c r="E14" s="412"/>
      <c r="F14" s="410"/>
      <c r="G14" s="411"/>
      <c r="H14" s="411"/>
      <c r="I14" s="412"/>
      <c r="J14" s="410"/>
      <c r="K14" s="411"/>
      <c r="L14" s="411"/>
      <c r="M14" s="412"/>
      <c r="N14" s="437"/>
      <c r="O14" s="438"/>
      <c r="P14" s="410"/>
      <c r="Q14" s="411"/>
      <c r="R14" s="412"/>
      <c r="S14" s="400"/>
      <c r="T14" s="401"/>
      <c r="U14" s="401"/>
      <c r="V14" s="402"/>
    </row>
    <row r="15" spans="1:22" ht="12.75">
      <c r="A15" s="432" t="s">
        <v>134</v>
      </c>
      <c r="B15" s="418"/>
      <c r="C15" s="418"/>
      <c r="D15" s="418"/>
      <c r="E15" s="419"/>
      <c r="F15" s="407"/>
      <c r="G15" s="408"/>
      <c r="H15" s="408"/>
      <c r="I15" s="409"/>
      <c r="J15" s="407"/>
      <c r="K15" s="408"/>
      <c r="L15" s="408"/>
      <c r="M15" s="409"/>
      <c r="N15" s="407">
        <v>0</v>
      </c>
      <c r="O15" s="409"/>
      <c r="P15" s="407">
        <f>F15-J15</f>
        <v>0</v>
      </c>
      <c r="Q15" s="408"/>
      <c r="R15" s="409"/>
      <c r="S15" s="397"/>
      <c r="T15" s="398"/>
      <c r="U15" s="398"/>
      <c r="V15" s="399"/>
    </row>
    <row r="16" spans="1:22" ht="12.75">
      <c r="A16" s="423"/>
      <c r="B16" s="433"/>
      <c r="C16" s="433"/>
      <c r="D16" s="433"/>
      <c r="E16" s="425"/>
      <c r="F16" s="414"/>
      <c r="G16" s="415"/>
      <c r="H16" s="415"/>
      <c r="I16" s="416"/>
      <c r="J16" s="414"/>
      <c r="K16" s="415"/>
      <c r="L16" s="415"/>
      <c r="M16" s="416"/>
      <c r="N16" s="414"/>
      <c r="O16" s="416"/>
      <c r="P16" s="414"/>
      <c r="Q16" s="415"/>
      <c r="R16" s="416"/>
      <c r="S16" s="403"/>
      <c r="T16" s="404"/>
      <c r="U16" s="404"/>
      <c r="V16" s="405"/>
    </row>
    <row r="17" spans="1:22" ht="15" customHeight="1" thickBot="1">
      <c r="A17" s="420"/>
      <c r="B17" s="421"/>
      <c r="C17" s="421"/>
      <c r="D17" s="421"/>
      <c r="E17" s="422"/>
      <c r="F17" s="410"/>
      <c r="G17" s="411"/>
      <c r="H17" s="411"/>
      <c r="I17" s="412"/>
      <c r="J17" s="410"/>
      <c r="K17" s="411"/>
      <c r="L17" s="411"/>
      <c r="M17" s="412"/>
      <c r="N17" s="410"/>
      <c r="O17" s="412"/>
      <c r="P17" s="410"/>
      <c r="Q17" s="411"/>
      <c r="R17" s="412"/>
      <c r="S17" s="400"/>
      <c r="T17" s="401"/>
      <c r="U17" s="401"/>
      <c r="V17" s="402"/>
    </row>
    <row r="18" spans="1:22" ht="12.75">
      <c r="A18" s="417" t="s">
        <v>135</v>
      </c>
      <c r="B18" s="418"/>
      <c r="C18" s="418"/>
      <c r="D18" s="418"/>
      <c r="E18" s="419"/>
      <c r="F18" s="413">
        <f>ÉVEK2000TŐL!H65</f>
        <v>-2851</v>
      </c>
      <c r="G18" s="408"/>
      <c r="H18" s="408"/>
      <c r="I18" s="409"/>
      <c r="J18" s="413">
        <f>ÉVEK2000TŐL!I65</f>
        <v>-428</v>
      </c>
      <c r="K18" s="408"/>
      <c r="L18" s="408"/>
      <c r="M18" s="409"/>
      <c r="N18" s="407">
        <v>0</v>
      </c>
      <c r="O18" s="409"/>
      <c r="P18" s="407">
        <f>F18-J18</f>
        <v>-2423</v>
      </c>
      <c r="Q18" s="408"/>
      <c r="R18" s="409"/>
      <c r="S18" s="397"/>
      <c r="T18" s="398"/>
      <c r="U18" s="398"/>
      <c r="V18" s="399"/>
    </row>
    <row r="19" spans="1:22" ht="24.75" customHeight="1" thickBot="1">
      <c r="A19" s="420"/>
      <c r="B19" s="421"/>
      <c r="C19" s="421"/>
      <c r="D19" s="421"/>
      <c r="E19" s="422"/>
      <c r="F19" s="410"/>
      <c r="G19" s="411"/>
      <c r="H19" s="411"/>
      <c r="I19" s="412"/>
      <c r="J19" s="410"/>
      <c r="K19" s="411"/>
      <c r="L19" s="411"/>
      <c r="M19" s="412"/>
      <c r="N19" s="410"/>
      <c r="O19" s="412"/>
      <c r="P19" s="410"/>
      <c r="Q19" s="411"/>
      <c r="R19" s="412"/>
      <c r="S19" s="400"/>
      <c r="T19" s="401"/>
      <c r="U19" s="401"/>
      <c r="V19" s="402"/>
    </row>
    <row r="20" spans="1:22" ht="12.75">
      <c r="A20" s="417" t="s">
        <v>136</v>
      </c>
      <c r="B20" s="418"/>
      <c r="C20" s="418"/>
      <c r="D20" s="418"/>
      <c r="E20" s="419"/>
      <c r="F20" s="413">
        <f>ÉVEK2000TŐL!H66</f>
        <v>-1328</v>
      </c>
      <c r="G20" s="408"/>
      <c r="H20" s="408"/>
      <c r="I20" s="409"/>
      <c r="J20" s="413">
        <f>ÉVEK2000TŐL!I66</f>
        <v>-1629</v>
      </c>
      <c r="K20" s="408"/>
      <c r="L20" s="408"/>
      <c r="M20" s="409"/>
      <c r="N20" s="407">
        <v>0</v>
      </c>
      <c r="O20" s="409"/>
      <c r="P20" s="407">
        <f>F20-J20</f>
        <v>301</v>
      </c>
      <c r="Q20" s="408"/>
      <c r="R20" s="409"/>
      <c r="S20" s="397"/>
      <c r="T20" s="398"/>
      <c r="U20" s="398"/>
      <c r="V20" s="399"/>
    </row>
    <row r="21" spans="1:22" ht="25.5" customHeight="1" thickBot="1">
      <c r="A21" s="423"/>
      <c r="B21" s="424"/>
      <c r="C21" s="424"/>
      <c r="D21" s="424"/>
      <c r="E21" s="425"/>
      <c r="F21" s="410"/>
      <c r="G21" s="411"/>
      <c r="H21" s="411"/>
      <c r="I21" s="412"/>
      <c r="J21" s="410"/>
      <c r="K21" s="411"/>
      <c r="L21" s="411"/>
      <c r="M21" s="412"/>
      <c r="N21" s="410"/>
      <c r="O21" s="412"/>
      <c r="P21" s="410"/>
      <c r="Q21" s="411"/>
      <c r="R21" s="412"/>
      <c r="S21" s="400"/>
      <c r="T21" s="401"/>
      <c r="U21" s="401"/>
      <c r="V21" s="402"/>
    </row>
    <row r="22" spans="1:22" ht="12.75">
      <c r="A22" s="426" t="s">
        <v>137</v>
      </c>
      <c r="B22" s="427"/>
      <c r="C22" s="427"/>
      <c r="D22" s="427"/>
      <c r="E22" s="428"/>
      <c r="F22" s="407"/>
      <c r="G22" s="408"/>
      <c r="H22" s="408"/>
      <c r="I22" s="409"/>
      <c r="J22" s="407"/>
      <c r="K22" s="408"/>
      <c r="L22" s="408"/>
      <c r="M22" s="409"/>
      <c r="N22" s="407">
        <v>0</v>
      </c>
      <c r="O22" s="409"/>
      <c r="P22" s="407">
        <f>F22-J22</f>
        <v>0</v>
      </c>
      <c r="Q22" s="408"/>
      <c r="R22" s="409"/>
      <c r="S22" s="397"/>
      <c r="T22" s="398"/>
      <c r="U22" s="398"/>
      <c r="V22" s="399"/>
    </row>
    <row r="23" spans="1:22" ht="13.5" thickBot="1">
      <c r="A23" s="429"/>
      <c r="B23" s="430"/>
      <c r="C23" s="430"/>
      <c r="D23" s="430"/>
      <c r="E23" s="431"/>
      <c r="F23" s="410"/>
      <c r="G23" s="411"/>
      <c r="H23" s="411"/>
      <c r="I23" s="412"/>
      <c r="J23" s="410"/>
      <c r="K23" s="411"/>
      <c r="L23" s="411"/>
      <c r="M23" s="412"/>
      <c r="N23" s="410"/>
      <c r="O23" s="412"/>
      <c r="P23" s="410"/>
      <c r="Q23" s="411"/>
      <c r="R23" s="412"/>
      <c r="S23" s="400"/>
      <c r="T23" s="401"/>
      <c r="U23" s="401"/>
      <c r="V23" s="402"/>
    </row>
    <row r="30" spans="1:20" ht="12.75">
      <c r="A30" s="153" t="s">
        <v>3</v>
      </c>
      <c r="B30" s="153"/>
      <c r="C30" s="154" t="str">
        <f>Fedőlap!$C$42</f>
        <v>Budapest, 2008. március 31. </v>
      </c>
      <c r="D30" s="154"/>
      <c r="E30" s="154"/>
      <c r="F30" s="154"/>
      <c r="G30" s="154"/>
      <c r="H30" s="154"/>
      <c r="I30" s="155"/>
      <c r="J30" s="153"/>
      <c r="K30" s="153"/>
      <c r="L30" s="156"/>
      <c r="M30" s="156"/>
      <c r="N30" s="156"/>
      <c r="O30" s="156"/>
      <c r="P30" s="156"/>
      <c r="Q30" s="156"/>
      <c r="R30" s="156"/>
      <c r="S30" s="156"/>
      <c r="T30" s="156"/>
    </row>
    <row r="31" spans="1:20" ht="12.75">
      <c r="A31" s="153"/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21" t="str">
        <f>Fedőlap!$L$43</f>
        <v>a szervezet képviselője</v>
      </c>
      <c r="M31" s="157"/>
      <c r="N31" s="157"/>
      <c r="O31" s="157"/>
      <c r="P31" s="157"/>
      <c r="Q31" s="157"/>
      <c r="R31" s="157"/>
      <c r="S31" s="157"/>
      <c r="T31" s="157"/>
    </row>
    <row r="32" spans="1:20" ht="12.75">
      <c r="A32" s="153"/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7"/>
      <c r="M32" s="157"/>
      <c r="N32" s="157"/>
      <c r="O32" s="157"/>
      <c r="P32" s="157"/>
      <c r="Q32" s="157"/>
      <c r="R32" s="157"/>
      <c r="S32" s="157"/>
      <c r="T32" s="157"/>
    </row>
    <row r="33" spans="1:20" ht="12.75">
      <c r="A33" s="153"/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</row>
    <row r="34" spans="1:20" ht="15">
      <c r="A34" s="1"/>
      <c r="B34" s="1"/>
      <c r="C34" s="1"/>
      <c r="D34" s="1"/>
      <c r="E34" s="1"/>
      <c r="F34" s="1"/>
      <c r="G34" s="1"/>
      <c r="H34" s="1"/>
      <c r="I34" s="1"/>
      <c r="J34" s="92" t="s">
        <v>12</v>
      </c>
      <c r="K34" s="1"/>
      <c r="L34" s="1"/>
      <c r="M34" s="1"/>
      <c r="N34" s="1"/>
      <c r="O34" s="1"/>
      <c r="P34" s="1"/>
      <c r="Q34" s="1"/>
      <c r="R34" s="1"/>
      <c r="S34" s="1"/>
      <c r="T34" s="1"/>
    </row>
  </sheetData>
  <mergeCells count="46">
    <mergeCell ref="F13:I14"/>
    <mergeCell ref="F15:I17"/>
    <mergeCell ref="B1:C1"/>
    <mergeCell ref="Q1:R1"/>
    <mergeCell ref="A9:E10"/>
    <mergeCell ref="J9:M10"/>
    <mergeCell ref="N9:R9"/>
    <mergeCell ref="F9:I10"/>
    <mergeCell ref="P13:R14"/>
    <mergeCell ref="N13:O14"/>
    <mergeCell ref="S9:V10"/>
    <mergeCell ref="N10:O10"/>
    <mergeCell ref="P10:R10"/>
    <mergeCell ref="F11:I12"/>
    <mergeCell ref="J11:M12"/>
    <mergeCell ref="N11:O12"/>
    <mergeCell ref="P11:R12"/>
    <mergeCell ref="S11:V12"/>
    <mergeCell ref="A18:E19"/>
    <mergeCell ref="A20:E21"/>
    <mergeCell ref="A22:E23"/>
    <mergeCell ref="A11:E12"/>
    <mergeCell ref="A13:E14"/>
    <mergeCell ref="A15:E17"/>
    <mergeCell ref="J18:M19"/>
    <mergeCell ref="N18:O19"/>
    <mergeCell ref="P18:R19"/>
    <mergeCell ref="J13:M14"/>
    <mergeCell ref="J15:M17"/>
    <mergeCell ref="N15:O17"/>
    <mergeCell ref="P15:R17"/>
    <mergeCell ref="S8:V8"/>
    <mergeCell ref="F22:I23"/>
    <mergeCell ref="J22:M23"/>
    <mergeCell ref="N22:O23"/>
    <mergeCell ref="P22:R23"/>
    <mergeCell ref="F20:I21"/>
    <mergeCell ref="J20:M21"/>
    <mergeCell ref="N20:O21"/>
    <mergeCell ref="P20:R21"/>
    <mergeCell ref="F18:I19"/>
    <mergeCell ref="S22:V23"/>
    <mergeCell ref="S13:V14"/>
    <mergeCell ref="S15:V17"/>
    <mergeCell ref="S18:V19"/>
    <mergeCell ref="S20:V21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9"/>
  <sheetViews>
    <sheetView workbookViewId="0" topLeftCell="A13">
      <selection activeCell="A1" sqref="A1"/>
    </sheetView>
  </sheetViews>
  <sheetFormatPr defaultColWidth="9.00390625" defaultRowHeight="12.75"/>
  <cols>
    <col min="1" max="1" width="5.00390625" style="0" customWidth="1"/>
    <col min="2" max="2" width="2.375" style="0" customWidth="1"/>
    <col min="3" max="3" width="2.625" style="0" customWidth="1"/>
    <col min="4" max="5" width="4.25390625" style="0" customWidth="1"/>
    <col min="6" max="6" width="5.00390625" style="0" customWidth="1"/>
    <col min="7" max="16" width="4.25390625" style="0" customWidth="1"/>
    <col min="17" max="17" width="1.75390625" style="0" customWidth="1"/>
    <col min="18" max="18" width="2.625" style="0" customWidth="1"/>
    <col min="19" max="19" width="5.625" style="0" customWidth="1"/>
    <col min="20" max="20" width="4.25390625" style="0" customWidth="1"/>
    <col min="21" max="21" width="2.375" style="0" customWidth="1"/>
    <col min="22" max="22" width="2.625" style="0" customWidth="1"/>
  </cols>
  <sheetData>
    <row r="1" spans="1:22" ht="18.75" thickBot="1">
      <c r="A1" s="18">
        <f>Fedőlap!$A$1</f>
        <v>1</v>
      </c>
      <c r="B1" s="308">
        <f>Fedőlap!$B$1</f>
        <v>9</v>
      </c>
      <c r="C1" s="309"/>
      <c r="D1" s="20">
        <f>Fedőlap!$C$1</f>
        <v>6</v>
      </c>
      <c r="E1" s="20">
        <f>Fedőlap!$D$1</f>
        <v>3</v>
      </c>
      <c r="F1" s="20">
        <f>Fedőlap!$E$1</f>
        <v>8</v>
      </c>
      <c r="G1" s="20">
        <f>Fedőlap!$F$1</f>
        <v>1</v>
      </c>
      <c r="H1" s="20">
        <f>Fedőlap!$G$1</f>
        <v>6</v>
      </c>
      <c r="I1" s="19">
        <f>Fedőlap!$H$1</f>
        <v>0</v>
      </c>
      <c r="J1" s="18">
        <f>Fedőlap!$I$1</f>
        <v>9</v>
      </c>
      <c r="K1" s="20">
        <f>Fedőlap!$J$1</f>
        <v>0</v>
      </c>
      <c r="L1" s="20">
        <f>Fedőlap!$K$1</f>
        <v>6</v>
      </c>
      <c r="M1" s="19">
        <f>Fedőlap!$L$1</f>
        <v>2</v>
      </c>
      <c r="N1" s="18">
        <f>Fedőlap!$M$1</f>
        <v>5</v>
      </c>
      <c r="O1" s="20">
        <f>Fedőlap!$N$1</f>
        <v>2</v>
      </c>
      <c r="P1" s="19">
        <f>Fedőlap!$O$1</f>
        <v>9</v>
      </c>
      <c r="Q1" s="310">
        <f>Fedőlap!$P$1</f>
        <v>0</v>
      </c>
      <c r="R1" s="309"/>
      <c r="S1" s="19">
        <f>Fedőlap!$Q$1</f>
        <v>2</v>
      </c>
      <c r="T1" s="17"/>
      <c r="U1" s="1"/>
      <c r="V1" s="1"/>
    </row>
    <row r="2" spans="1:22" ht="12.75">
      <c r="A2" s="2" t="s">
        <v>0</v>
      </c>
      <c r="B2" s="5"/>
      <c r="C2" s="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1"/>
      <c r="U2" s="1"/>
      <c r="V2" s="1"/>
    </row>
    <row r="3" spans="1:22" ht="12.75">
      <c r="A3" s="1"/>
      <c r="B3" s="10"/>
      <c r="C3" s="10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8">
      <c r="A4" s="187" t="str">
        <f>Fedőlap!$A$9</f>
        <v>Budapesti Természetbarát Sportszövetség</v>
      </c>
      <c r="B4" s="6"/>
      <c r="C4" s="6"/>
      <c r="D4" s="22"/>
      <c r="E4" s="6"/>
      <c r="F4" s="6"/>
      <c r="G4" s="6"/>
      <c r="H4" s="6"/>
      <c r="I4" s="6"/>
      <c r="J4" s="6"/>
      <c r="K4" s="6"/>
      <c r="L4" s="6"/>
      <c r="M4" s="6"/>
      <c r="N4" s="1"/>
      <c r="O4" s="1"/>
      <c r="P4" s="1"/>
      <c r="Q4" s="1"/>
      <c r="R4" s="1"/>
      <c r="S4" s="1"/>
      <c r="T4" s="1"/>
      <c r="U4" s="1"/>
      <c r="V4" s="1"/>
    </row>
    <row r="5" spans="1:13" ht="12.75">
      <c r="A5" s="5" t="str">
        <f>Fedőlap!A33</f>
        <v>- Cél szerinti juttatások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7" spans="19:22" ht="13.5" thickBot="1">
      <c r="S7" s="406" t="s">
        <v>107</v>
      </c>
      <c r="T7" s="406"/>
      <c r="U7" s="406"/>
      <c r="V7" s="406"/>
    </row>
    <row r="8" spans="1:22" ht="13.5" thickBot="1">
      <c r="A8" s="378" t="s">
        <v>94</v>
      </c>
      <c r="B8" s="378"/>
      <c r="C8" s="378"/>
      <c r="D8" s="378"/>
      <c r="E8" s="378"/>
      <c r="F8" s="378"/>
      <c r="G8" s="386" t="s">
        <v>95</v>
      </c>
      <c r="H8" s="386"/>
      <c r="I8" s="386"/>
      <c r="J8" s="386"/>
      <c r="K8" s="386"/>
      <c r="L8" s="386"/>
      <c r="M8" s="386"/>
      <c r="N8" s="386" t="s">
        <v>90</v>
      </c>
      <c r="O8" s="386"/>
      <c r="P8" s="386"/>
      <c r="Q8" s="386"/>
      <c r="R8" s="386"/>
      <c r="S8" s="481" t="s">
        <v>91</v>
      </c>
      <c r="T8" s="481"/>
      <c r="U8" s="481"/>
      <c r="V8" s="481"/>
    </row>
    <row r="9" spans="1:22" ht="13.5" thickBot="1">
      <c r="A9" s="378"/>
      <c r="B9" s="378"/>
      <c r="C9" s="378"/>
      <c r="D9" s="378"/>
      <c r="E9" s="378"/>
      <c r="F9" s="378"/>
      <c r="G9" s="386" t="s">
        <v>96</v>
      </c>
      <c r="H9" s="386"/>
      <c r="I9" s="386"/>
      <c r="J9" s="386"/>
      <c r="K9" s="386" t="s">
        <v>86</v>
      </c>
      <c r="L9" s="386"/>
      <c r="M9" s="386"/>
      <c r="N9" s="386" t="s">
        <v>92</v>
      </c>
      <c r="O9" s="386"/>
      <c r="P9" s="386" t="s">
        <v>93</v>
      </c>
      <c r="Q9" s="386"/>
      <c r="R9" s="386"/>
      <c r="S9" s="481"/>
      <c r="T9" s="481"/>
      <c r="U9" s="481"/>
      <c r="V9" s="481"/>
    </row>
    <row r="10" spans="1:22" ht="12.75" customHeight="1">
      <c r="A10" s="482" t="s">
        <v>97</v>
      </c>
      <c r="B10" s="483"/>
      <c r="C10" s="483"/>
      <c r="D10" s="483"/>
      <c r="E10" s="483"/>
      <c r="F10" s="484"/>
      <c r="G10" s="456"/>
      <c r="H10" s="408"/>
      <c r="I10" s="408"/>
      <c r="J10" s="409"/>
      <c r="K10" s="456"/>
      <c r="L10" s="408"/>
      <c r="M10" s="409"/>
      <c r="N10" s="456">
        <v>0</v>
      </c>
      <c r="O10" s="409"/>
      <c r="P10" s="456">
        <f>G10-K10</f>
        <v>0</v>
      </c>
      <c r="Q10" s="408"/>
      <c r="R10" s="409"/>
      <c r="S10" s="497"/>
      <c r="T10" s="498"/>
      <c r="U10" s="498"/>
      <c r="V10" s="499"/>
    </row>
    <row r="11" spans="1:22" ht="12.75">
      <c r="A11" s="485"/>
      <c r="B11" s="486"/>
      <c r="C11" s="486"/>
      <c r="D11" s="486"/>
      <c r="E11" s="486"/>
      <c r="F11" s="487"/>
      <c r="G11" s="414"/>
      <c r="H11" s="415"/>
      <c r="I11" s="415"/>
      <c r="J11" s="416"/>
      <c r="K11" s="414"/>
      <c r="L11" s="415"/>
      <c r="M11" s="416"/>
      <c r="N11" s="414"/>
      <c r="O11" s="416"/>
      <c r="P11" s="414"/>
      <c r="Q11" s="415"/>
      <c r="R11" s="416"/>
      <c r="S11" s="500"/>
      <c r="T11" s="501"/>
      <c r="U11" s="501"/>
      <c r="V11" s="502"/>
    </row>
    <row r="12" spans="1:22" ht="13.5" thickBot="1">
      <c r="A12" s="488" t="s">
        <v>100</v>
      </c>
      <c r="B12" s="489"/>
      <c r="C12" s="489"/>
      <c r="D12" s="489"/>
      <c r="E12" s="489"/>
      <c r="F12" s="490"/>
      <c r="G12" s="410"/>
      <c r="H12" s="411"/>
      <c r="I12" s="411"/>
      <c r="J12" s="412"/>
      <c r="K12" s="410"/>
      <c r="L12" s="411"/>
      <c r="M12" s="412"/>
      <c r="N12" s="410"/>
      <c r="O12" s="412"/>
      <c r="P12" s="410"/>
      <c r="Q12" s="411"/>
      <c r="R12" s="412"/>
      <c r="S12" s="503"/>
      <c r="T12" s="504"/>
      <c r="U12" s="504"/>
      <c r="V12" s="505"/>
    </row>
    <row r="13" spans="1:22" ht="13.5" thickBot="1">
      <c r="A13" s="450" t="s">
        <v>99</v>
      </c>
      <c r="B13" s="451"/>
      <c r="C13" s="451"/>
      <c r="D13" s="451"/>
      <c r="E13" s="451"/>
      <c r="F13" s="452"/>
      <c r="G13" s="457"/>
      <c r="H13" s="458"/>
      <c r="I13" s="458"/>
      <c r="J13" s="459"/>
      <c r="K13" s="447"/>
      <c r="L13" s="448"/>
      <c r="M13" s="449"/>
      <c r="N13" s="447">
        <v>0</v>
      </c>
      <c r="O13" s="449"/>
      <c r="P13" s="447"/>
      <c r="Q13" s="448"/>
      <c r="R13" s="449"/>
      <c r="S13" s="506"/>
      <c r="T13" s="507"/>
      <c r="U13" s="507"/>
      <c r="V13" s="508"/>
    </row>
    <row r="14" spans="1:22" ht="13.5" thickBot="1">
      <c r="A14" s="453" t="s">
        <v>98</v>
      </c>
      <c r="B14" s="454"/>
      <c r="C14" s="454"/>
      <c r="D14" s="454"/>
      <c r="E14" s="454"/>
      <c r="F14" s="455"/>
      <c r="G14" s="447"/>
      <c r="H14" s="448"/>
      <c r="I14" s="448"/>
      <c r="J14" s="449"/>
      <c r="K14" s="447"/>
      <c r="L14" s="448"/>
      <c r="M14" s="449"/>
      <c r="N14" s="447">
        <v>0</v>
      </c>
      <c r="O14" s="449"/>
      <c r="P14" s="447">
        <f>G10-K10</f>
        <v>0</v>
      </c>
      <c r="Q14" s="448"/>
      <c r="R14" s="449"/>
      <c r="S14" s="506"/>
      <c r="T14" s="507"/>
      <c r="U14" s="507"/>
      <c r="V14" s="508"/>
    </row>
    <row r="15" spans="1:22" ht="12.75">
      <c r="A15" s="465" t="s">
        <v>101</v>
      </c>
      <c r="B15" s="466"/>
      <c r="C15" s="466"/>
      <c r="D15" s="466"/>
      <c r="E15" s="466"/>
      <c r="F15" s="467"/>
      <c r="G15" s="456"/>
      <c r="H15" s="408"/>
      <c r="I15" s="408"/>
      <c r="J15" s="409"/>
      <c r="K15" s="456"/>
      <c r="L15" s="408"/>
      <c r="M15" s="409"/>
      <c r="N15" s="474"/>
      <c r="O15" s="475"/>
      <c r="P15" s="456">
        <f>+K15-G15</f>
        <v>0</v>
      </c>
      <c r="Q15" s="408"/>
      <c r="R15" s="409"/>
      <c r="S15" s="497"/>
      <c r="T15" s="498"/>
      <c r="U15" s="498"/>
      <c r="V15" s="499"/>
    </row>
    <row r="16" spans="1:22" ht="12.75">
      <c r="A16" s="468"/>
      <c r="B16" s="469"/>
      <c r="C16" s="469"/>
      <c r="D16" s="469"/>
      <c r="E16" s="469"/>
      <c r="F16" s="470"/>
      <c r="G16" s="414"/>
      <c r="H16" s="415"/>
      <c r="I16" s="415"/>
      <c r="J16" s="416"/>
      <c r="K16" s="414"/>
      <c r="L16" s="415"/>
      <c r="M16" s="416"/>
      <c r="N16" s="476"/>
      <c r="O16" s="477"/>
      <c r="P16" s="414"/>
      <c r="Q16" s="415"/>
      <c r="R16" s="416"/>
      <c r="S16" s="500"/>
      <c r="T16" s="501"/>
      <c r="U16" s="501"/>
      <c r="V16" s="502"/>
    </row>
    <row r="17" spans="1:22" ht="13.5" thickBot="1">
      <c r="A17" s="471"/>
      <c r="B17" s="472"/>
      <c r="C17" s="472"/>
      <c r="D17" s="472"/>
      <c r="E17" s="472"/>
      <c r="F17" s="473"/>
      <c r="G17" s="410"/>
      <c r="H17" s="411"/>
      <c r="I17" s="411"/>
      <c r="J17" s="412"/>
      <c r="K17" s="410"/>
      <c r="L17" s="411"/>
      <c r="M17" s="412"/>
      <c r="N17" s="478"/>
      <c r="O17" s="479"/>
      <c r="P17" s="410"/>
      <c r="Q17" s="411"/>
      <c r="R17" s="412"/>
      <c r="S17" s="503"/>
      <c r="T17" s="504"/>
      <c r="U17" s="504"/>
      <c r="V17" s="505"/>
    </row>
    <row r="18" spans="1:22" ht="13.5" thickBot="1">
      <c r="A18" s="450" t="s">
        <v>99</v>
      </c>
      <c r="B18" s="451"/>
      <c r="C18" s="451"/>
      <c r="D18" s="451"/>
      <c r="E18" s="451"/>
      <c r="F18" s="452"/>
      <c r="G18" s="447"/>
      <c r="H18" s="448"/>
      <c r="I18" s="448"/>
      <c r="J18" s="449"/>
      <c r="K18" s="447"/>
      <c r="L18" s="448"/>
      <c r="M18" s="449"/>
      <c r="N18" s="447">
        <v>0</v>
      </c>
      <c r="O18" s="449"/>
      <c r="P18" s="447">
        <f>G18-K18</f>
        <v>0</v>
      </c>
      <c r="Q18" s="448"/>
      <c r="R18" s="449"/>
      <c r="S18" s="506"/>
      <c r="T18" s="507"/>
      <c r="U18" s="507"/>
      <c r="V18" s="508"/>
    </row>
    <row r="19" spans="1:22" ht="13.5" thickBot="1">
      <c r="A19" s="453" t="s">
        <v>98</v>
      </c>
      <c r="B19" s="454"/>
      <c r="C19" s="454"/>
      <c r="D19" s="454"/>
      <c r="E19" s="454"/>
      <c r="F19" s="455"/>
      <c r="G19" s="447"/>
      <c r="H19" s="448"/>
      <c r="I19" s="448"/>
      <c r="J19" s="449"/>
      <c r="K19" s="447"/>
      <c r="L19" s="448"/>
      <c r="M19" s="449"/>
      <c r="N19" s="495"/>
      <c r="O19" s="496"/>
      <c r="P19" s="447">
        <f>+K19-G19</f>
        <v>0</v>
      </c>
      <c r="Q19" s="448"/>
      <c r="R19" s="449"/>
      <c r="S19" s="506"/>
      <c r="T19" s="507"/>
      <c r="U19" s="507"/>
      <c r="V19" s="508"/>
    </row>
    <row r="20" spans="1:22" ht="12.75">
      <c r="A20" s="456" t="s">
        <v>102</v>
      </c>
      <c r="B20" s="460"/>
      <c r="C20" s="460"/>
      <c r="D20" s="460"/>
      <c r="E20" s="460"/>
      <c r="F20" s="460"/>
      <c r="G20" s="456"/>
      <c r="H20" s="408"/>
      <c r="I20" s="408"/>
      <c r="J20" s="409"/>
      <c r="K20" s="456"/>
      <c r="L20" s="408"/>
      <c r="M20" s="409"/>
      <c r="N20" s="456">
        <v>0</v>
      </c>
      <c r="O20" s="409"/>
      <c r="P20" s="456">
        <f>G20-K20</f>
        <v>0</v>
      </c>
      <c r="Q20" s="408"/>
      <c r="R20" s="409"/>
      <c r="S20" s="497"/>
      <c r="T20" s="498"/>
      <c r="U20" s="498"/>
      <c r="V20" s="499"/>
    </row>
    <row r="21" spans="1:22" ht="13.5" thickBot="1">
      <c r="A21" s="461"/>
      <c r="B21" s="462"/>
      <c r="C21" s="462"/>
      <c r="D21" s="462"/>
      <c r="E21" s="462"/>
      <c r="F21" s="462"/>
      <c r="G21" s="410"/>
      <c r="H21" s="411"/>
      <c r="I21" s="411"/>
      <c r="J21" s="412"/>
      <c r="K21" s="410"/>
      <c r="L21" s="411"/>
      <c r="M21" s="412"/>
      <c r="N21" s="410"/>
      <c r="O21" s="412"/>
      <c r="P21" s="410"/>
      <c r="Q21" s="411"/>
      <c r="R21" s="412"/>
      <c r="S21" s="503"/>
      <c r="T21" s="504"/>
      <c r="U21" s="504"/>
      <c r="V21" s="505"/>
    </row>
    <row r="22" spans="1:22" ht="12.75">
      <c r="A22" s="456" t="s">
        <v>103</v>
      </c>
      <c r="B22" s="460"/>
      <c r="C22" s="460"/>
      <c r="D22" s="460"/>
      <c r="E22" s="460"/>
      <c r="F22" s="460"/>
      <c r="G22" s="456">
        <f>SUM(G14:J21)</f>
        <v>0</v>
      </c>
      <c r="H22" s="408"/>
      <c r="I22" s="408"/>
      <c r="J22" s="409"/>
      <c r="K22" s="456">
        <f>SUM(K14:M21)</f>
        <v>0</v>
      </c>
      <c r="L22" s="408"/>
      <c r="M22" s="409"/>
      <c r="N22" s="474"/>
      <c r="O22" s="475"/>
      <c r="P22" s="456">
        <f>+K22-G22</f>
        <v>0</v>
      </c>
      <c r="Q22" s="408"/>
      <c r="R22" s="409"/>
      <c r="S22" s="497"/>
      <c r="T22" s="498"/>
      <c r="U22" s="498"/>
      <c r="V22" s="499"/>
    </row>
    <row r="23" spans="1:22" ht="12.75">
      <c r="A23" s="463"/>
      <c r="B23" s="464"/>
      <c r="C23" s="464"/>
      <c r="D23" s="464"/>
      <c r="E23" s="464"/>
      <c r="F23" s="464"/>
      <c r="G23" s="414"/>
      <c r="H23" s="415"/>
      <c r="I23" s="415"/>
      <c r="J23" s="416"/>
      <c r="K23" s="414"/>
      <c r="L23" s="415"/>
      <c r="M23" s="416"/>
      <c r="N23" s="476"/>
      <c r="O23" s="477"/>
      <c r="P23" s="414"/>
      <c r="Q23" s="415"/>
      <c r="R23" s="416"/>
      <c r="S23" s="500"/>
      <c r="T23" s="501"/>
      <c r="U23" s="501"/>
      <c r="V23" s="502"/>
    </row>
    <row r="24" spans="1:22" ht="13.5" thickBot="1">
      <c r="A24" s="461"/>
      <c r="B24" s="462"/>
      <c r="C24" s="462"/>
      <c r="D24" s="462"/>
      <c r="E24" s="462"/>
      <c r="F24" s="462"/>
      <c r="G24" s="410"/>
      <c r="H24" s="411"/>
      <c r="I24" s="411"/>
      <c r="J24" s="412"/>
      <c r="K24" s="410"/>
      <c r="L24" s="411"/>
      <c r="M24" s="412"/>
      <c r="N24" s="478"/>
      <c r="O24" s="479"/>
      <c r="P24" s="410"/>
      <c r="Q24" s="411"/>
      <c r="R24" s="412"/>
      <c r="S24" s="503"/>
      <c r="T24" s="504"/>
      <c r="U24" s="504"/>
      <c r="V24" s="505"/>
    </row>
    <row r="25" spans="1:22" ht="12.75">
      <c r="A25" s="155"/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</row>
    <row r="26" spans="1:22" ht="12.7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</row>
    <row r="27" spans="1:22" ht="13.5" thickBot="1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406" t="s">
        <v>107</v>
      </c>
      <c r="T27" s="406"/>
      <c r="U27" s="406"/>
      <c r="V27" s="406"/>
    </row>
    <row r="28" spans="1:22" ht="13.5" thickBot="1">
      <c r="A28" s="378" t="s">
        <v>94</v>
      </c>
      <c r="B28" s="378"/>
      <c r="C28" s="378"/>
      <c r="D28" s="378"/>
      <c r="E28" s="378"/>
      <c r="F28" s="378"/>
      <c r="G28" s="386" t="s">
        <v>95</v>
      </c>
      <c r="H28" s="386"/>
      <c r="I28" s="386"/>
      <c r="J28" s="386"/>
      <c r="K28" s="386"/>
      <c r="L28" s="386"/>
      <c r="M28" s="386"/>
      <c r="N28" s="386" t="s">
        <v>90</v>
      </c>
      <c r="O28" s="386"/>
      <c r="P28" s="386"/>
      <c r="Q28" s="386"/>
      <c r="R28" s="386"/>
      <c r="S28" s="481" t="s">
        <v>91</v>
      </c>
      <c r="T28" s="481"/>
      <c r="U28" s="481"/>
      <c r="V28" s="481"/>
    </row>
    <row r="29" spans="1:22" ht="13.5" thickBot="1">
      <c r="A29" s="378"/>
      <c r="B29" s="378"/>
      <c r="C29" s="378"/>
      <c r="D29" s="378"/>
      <c r="E29" s="378"/>
      <c r="F29" s="378"/>
      <c r="G29" s="386" t="s">
        <v>96</v>
      </c>
      <c r="H29" s="386"/>
      <c r="I29" s="386"/>
      <c r="J29" s="386"/>
      <c r="K29" s="386" t="s">
        <v>86</v>
      </c>
      <c r="L29" s="386"/>
      <c r="M29" s="386"/>
      <c r="N29" s="386" t="s">
        <v>92</v>
      </c>
      <c r="O29" s="386"/>
      <c r="P29" s="386" t="s">
        <v>93</v>
      </c>
      <c r="Q29" s="386"/>
      <c r="R29" s="386"/>
      <c r="S29" s="481"/>
      <c r="T29" s="481"/>
      <c r="U29" s="481"/>
      <c r="V29" s="481"/>
    </row>
    <row r="30" spans="1:22" ht="12.75">
      <c r="A30" s="491" t="s">
        <v>104</v>
      </c>
      <c r="B30" s="466"/>
      <c r="C30" s="466"/>
      <c r="D30" s="466"/>
      <c r="E30" s="466"/>
      <c r="F30" s="467"/>
      <c r="G30" s="456"/>
      <c r="H30" s="408"/>
      <c r="I30" s="408"/>
      <c r="J30" s="409"/>
      <c r="K30" s="456"/>
      <c r="L30" s="408"/>
      <c r="M30" s="409"/>
      <c r="N30" s="456">
        <v>0</v>
      </c>
      <c r="O30" s="409"/>
      <c r="P30" s="456"/>
      <c r="Q30" s="408"/>
      <c r="R30" s="409"/>
      <c r="S30" s="158"/>
      <c r="T30" s="158"/>
      <c r="U30" s="158"/>
      <c r="V30" s="159"/>
    </row>
    <row r="31" spans="1:22" ht="12.75">
      <c r="A31" s="468"/>
      <c r="B31" s="469"/>
      <c r="C31" s="469"/>
      <c r="D31" s="469"/>
      <c r="E31" s="469"/>
      <c r="F31" s="470"/>
      <c r="G31" s="414"/>
      <c r="H31" s="415"/>
      <c r="I31" s="415"/>
      <c r="J31" s="416"/>
      <c r="K31" s="414"/>
      <c r="L31" s="415"/>
      <c r="M31" s="416"/>
      <c r="N31" s="414"/>
      <c r="O31" s="416"/>
      <c r="P31" s="414"/>
      <c r="Q31" s="415"/>
      <c r="R31" s="416"/>
      <c r="S31" s="155"/>
      <c r="T31" s="155"/>
      <c r="U31" s="155"/>
      <c r="V31" s="160"/>
    </row>
    <row r="32" spans="1:22" ht="13.5" thickBot="1">
      <c r="A32" s="420"/>
      <c r="B32" s="421"/>
      <c r="C32" s="421"/>
      <c r="D32" s="421"/>
      <c r="E32" s="421"/>
      <c r="F32" s="422"/>
      <c r="G32" s="410"/>
      <c r="H32" s="411"/>
      <c r="I32" s="411"/>
      <c r="J32" s="412"/>
      <c r="K32" s="410"/>
      <c r="L32" s="411"/>
      <c r="M32" s="412"/>
      <c r="N32" s="410"/>
      <c r="O32" s="412"/>
      <c r="P32" s="410"/>
      <c r="Q32" s="411"/>
      <c r="R32" s="412"/>
      <c r="S32" s="161"/>
      <c r="T32" s="161"/>
      <c r="U32" s="161"/>
      <c r="V32" s="162"/>
    </row>
    <row r="33" spans="1:22" ht="13.5" thickBot="1">
      <c r="A33" s="492" t="s">
        <v>105</v>
      </c>
      <c r="B33" s="493"/>
      <c r="C33" s="493"/>
      <c r="D33" s="493"/>
      <c r="E33" s="493"/>
      <c r="F33" s="494"/>
      <c r="G33" s="447"/>
      <c r="H33" s="448"/>
      <c r="I33" s="448"/>
      <c r="J33" s="449"/>
      <c r="K33" s="447"/>
      <c r="L33" s="448"/>
      <c r="M33" s="449"/>
      <c r="N33" s="447">
        <v>0</v>
      </c>
      <c r="O33" s="449"/>
      <c r="P33" s="447"/>
      <c r="Q33" s="448"/>
      <c r="R33" s="449"/>
      <c r="S33" s="155"/>
      <c r="T33" s="155"/>
      <c r="U33" s="155"/>
      <c r="V33" s="160"/>
    </row>
    <row r="34" spans="1:22" ht="13.5" thickBot="1">
      <c r="A34" s="480" t="s">
        <v>106</v>
      </c>
      <c r="B34" s="451"/>
      <c r="C34" s="451"/>
      <c r="D34" s="451"/>
      <c r="E34" s="451"/>
      <c r="F34" s="452"/>
      <c r="G34" s="447"/>
      <c r="H34" s="448"/>
      <c r="I34" s="448"/>
      <c r="J34" s="449"/>
      <c r="K34" s="447"/>
      <c r="L34" s="448"/>
      <c r="M34" s="449"/>
      <c r="N34" s="447">
        <v>0</v>
      </c>
      <c r="O34" s="449"/>
      <c r="P34" s="447"/>
      <c r="Q34" s="448"/>
      <c r="R34" s="449"/>
      <c r="S34" s="158"/>
      <c r="T34" s="158"/>
      <c r="U34" s="158"/>
      <c r="V34" s="159"/>
    </row>
    <row r="35" spans="1:22" ht="12.75">
      <c r="A35" s="456" t="s">
        <v>102</v>
      </c>
      <c r="B35" s="460"/>
      <c r="C35" s="460"/>
      <c r="D35" s="460"/>
      <c r="E35" s="460"/>
      <c r="F35" s="460"/>
      <c r="G35" s="456"/>
      <c r="H35" s="408"/>
      <c r="I35" s="408"/>
      <c r="J35" s="409"/>
      <c r="K35" s="456"/>
      <c r="L35" s="408"/>
      <c r="M35" s="409"/>
      <c r="N35" s="456">
        <v>0</v>
      </c>
      <c r="O35" s="409"/>
      <c r="P35" s="456"/>
      <c r="Q35" s="408"/>
      <c r="R35" s="409"/>
      <c r="S35" s="158"/>
      <c r="T35" s="158"/>
      <c r="U35" s="158"/>
      <c r="V35" s="159"/>
    </row>
    <row r="36" spans="1:22" ht="13.5" thickBot="1">
      <c r="A36" s="461"/>
      <c r="B36" s="462"/>
      <c r="C36" s="462"/>
      <c r="D36" s="462"/>
      <c r="E36" s="462"/>
      <c r="F36" s="462"/>
      <c r="G36" s="410"/>
      <c r="H36" s="411"/>
      <c r="I36" s="411"/>
      <c r="J36" s="412"/>
      <c r="K36" s="410"/>
      <c r="L36" s="411"/>
      <c r="M36" s="412"/>
      <c r="N36" s="410"/>
      <c r="O36" s="412"/>
      <c r="P36" s="410"/>
      <c r="Q36" s="411"/>
      <c r="R36" s="412"/>
      <c r="S36" s="155"/>
      <c r="T36" s="155"/>
      <c r="U36" s="155"/>
      <c r="V36" s="160"/>
    </row>
    <row r="37" spans="1:22" ht="12.75">
      <c r="A37" s="456" t="s">
        <v>103</v>
      </c>
      <c r="B37" s="460"/>
      <c r="C37" s="460"/>
      <c r="D37" s="460"/>
      <c r="E37" s="460"/>
      <c r="F37" s="460"/>
      <c r="G37" s="456"/>
      <c r="H37" s="408"/>
      <c r="I37" s="408"/>
      <c r="J37" s="409"/>
      <c r="K37" s="456"/>
      <c r="L37" s="408"/>
      <c r="M37" s="409"/>
      <c r="N37" s="456">
        <v>0</v>
      </c>
      <c r="O37" s="409"/>
      <c r="P37" s="456"/>
      <c r="Q37" s="408"/>
      <c r="R37" s="409"/>
      <c r="S37" s="158"/>
      <c r="T37" s="158"/>
      <c r="U37" s="158"/>
      <c r="V37" s="159"/>
    </row>
    <row r="38" spans="1:22" ht="12.75">
      <c r="A38" s="463"/>
      <c r="B38" s="464"/>
      <c r="C38" s="464"/>
      <c r="D38" s="464"/>
      <c r="E38" s="464"/>
      <c r="F38" s="464"/>
      <c r="G38" s="414"/>
      <c r="H38" s="415"/>
      <c r="I38" s="415"/>
      <c r="J38" s="416"/>
      <c r="K38" s="414"/>
      <c r="L38" s="415"/>
      <c r="M38" s="416"/>
      <c r="N38" s="414"/>
      <c r="O38" s="416"/>
      <c r="P38" s="414"/>
      <c r="Q38" s="415"/>
      <c r="R38" s="416"/>
      <c r="S38" s="155"/>
      <c r="T38" s="155"/>
      <c r="U38" s="155"/>
      <c r="V38" s="160"/>
    </row>
    <row r="39" spans="1:22" ht="13.5" thickBot="1">
      <c r="A39" s="461"/>
      <c r="B39" s="462"/>
      <c r="C39" s="462"/>
      <c r="D39" s="462"/>
      <c r="E39" s="462"/>
      <c r="F39" s="462"/>
      <c r="G39" s="410"/>
      <c r="H39" s="411"/>
      <c r="I39" s="411"/>
      <c r="J39" s="412"/>
      <c r="K39" s="410"/>
      <c r="L39" s="411"/>
      <c r="M39" s="412"/>
      <c r="N39" s="410"/>
      <c r="O39" s="412"/>
      <c r="P39" s="410"/>
      <c r="Q39" s="411"/>
      <c r="R39" s="412"/>
      <c r="S39" s="161"/>
      <c r="T39" s="161"/>
      <c r="U39" s="161"/>
      <c r="V39" s="162"/>
    </row>
    <row r="45" spans="1:20" ht="12.75">
      <c r="A45" s="153" t="s">
        <v>3</v>
      </c>
      <c r="B45" s="153"/>
      <c r="C45" s="154" t="str">
        <f>Fedőlap!$C$42</f>
        <v>Budapest, 2008. március 31. </v>
      </c>
      <c r="D45" s="154"/>
      <c r="E45" s="154"/>
      <c r="F45" s="154"/>
      <c r="G45" s="154"/>
      <c r="H45" s="154"/>
      <c r="I45" s="155"/>
      <c r="J45" s="153"/>
      <c r="K45" s="153"/>
      <c r="L45" s="156"/>
      <c r="M45" s="156"/>
      <c r="N45" s="156"/>
      <c r="O45" s="156"/>
      <c r="P45" s="156"/>
      <c r="Q45" s="156"/>
      <c r="R45" s="156"/>
      <c r="S45" s="156"/>
      <c r="T45" s="156"/>
    </row>
    <row r="46" spans="1:20" ht="12.75">
      <c r="A46" s="153"/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21" t="str">
        <f>Fedőlap!$L$43</f>
        <v>a szervezet képviselője</v>
      </c>
      <c r="M46" s="157"/>
      <c r="N46" s="157"/>
      <c r="O46" s="157"/>
      <c r="P46" s="157"/>
      <c r="Q46" s="157"/>
      <c r="R46" s="157"/>
      <c r="S46" s="157"/>
      <c r="T46" s="157"/>
    </row>
    <row r="47" spans="1:20" ht="12.75">
      <c r="A47" s="153"/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7"/>
      <c r="M47" s="157"/>
      <c r="N47" s="157"/>
      <c r="O47" s="157"/>
      <c r="P47" s="157"/>
      <c r="Q47" s="157"/>
      <c r="R47" s="157"/>
      <c r="S47" s="157"/>
      <c r="T47" s="157"/>
    </row>
    <row r="48" spans="1:20" ht="12.75">
      <c r="A48" s="153"/>
      <c r="B48" s="153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</row>
    <row r="49" spans="1:20" ht="15">
      <c r="A49" s="1"/>
      <c r="B49" s="1"/>
      <c r="C49" s="1"/>
      <c r="D49" s="1"/>
      <c r="E49" s="1"/>
      <c r="F49" s="1"/>
      <c r="G49" s="1"/>
      <c r="H49" s="1"/>
      <c r="I49" s="1"/>
      <c r="J49" s="92" t="s">
        <v>12</v>
      </c>
      <c r="K49" s="1"/>
      <c r="L49" s="1"/>
      <c r="M49" s="1"/>
      <c r="N49" s="1"/>
      <c r="O49" s="1"/>
      <c r="P49" s="1"/>
      <c r="Q49" s="1"/>
      <c r="R49" s="1"/>
      <c r="S49" s="1"/>
      <c r="T49" s="1"/>
    </row>
  </sheetData>
  <mergeCells count="94">
    <mergeCell ref="S18:V18"/>
    <mergeCell ref="S19:V19"/>
    <mergeCell ref="S20:V21"/>
    <mergeCell ref="S22:V24"/>
    <mergeCell ref="S10:V12"/>
    <mergeCell ref="S13:V13"/>
    <mergeCell ref="S14:V14"/>
    <mergeCell ref="S15:V17"/>
    <mergeCell ref="G37:J39"/>
    <mergeCell ref="K37:M39"/>
    <mergeCell ref="N37:O39"/>
    <mergeCell ref="P37:R39"/>
    <mergeCell ref="G34:J34"/>
    <mergeCell ref="K34:M34"/>
    <mergeCell ref="N34:O34"/>
    <mergeCell ref="P34:R34"/>
    <mergeCell ref="G35:J36"/>
    <mergeCell ref="K35:M36"/>
    <mergeCell ref="N35:O36"/>
    <mergeCell ref="P35:R36"/>
    <mergeCell ref="G33:J33"/>
    <mergeCell ref="K33:M33"/>
    <mergeCell ref="N33:O33"/>
    <mergeCell ref="P33:R33"/>
    <mergeCell ref="G30:J32"/>
    <mergeCell ref="K30:M32"/>
    <mergeCell ref="N30:O32"/>
    <mergeCell ref="P30:R32"/>
    <mergeCell ref="G22:J24"/>
    <mergeCell ref="K22:M24"/>
    <mergeCell ref="N22:O24"/>
    <mergeCell ref="P22:R24"/>
    <mergeCell ref="G20:J21"/>
    <mergeCell ref="K20:M21"/>
    <mergeCell ref="N20:O21"/>
    <mergeCell ref="P20:R21"/>
    <mergeCell ref="G19:J19"/>
    <mergeCell ref="K19:M19"/>
    <mergeCell ref="N19:O19"/>
    <mergeCell ref="P19:R19"/>
    <mergeCell ref="P15:R17"/>
    <mergeCell ref="G18:J18"/>
    <mergeCell ref="K18:M18"/>
    <mergeCell ref="N18:O18"/>
    <mergeCell ref="P18:R18"/>
    <mergeCell ref="S7:V7"/>
    <mergeCell ref="S27:V27"/>
    <mergeCell ref="A35:F36"/>
    <mergeCell ref="A37:F39"/>
    <mergeCell ref="A30:F32"/>
    <mergeCell ref="A33:F33"/>
    <mergeCell ref="S28:V29"/>
    <mergeCell ref="G29:J29"/>
    <mergeCell ref="K29:M29"/>
    <mergeCell ref="N29:O29"/>
    <mergeCell ref="P29:R29"/>
    <mergeCell ref="A28:F29"/>
    <mergeCell ref="G28:M28"/>
    <mergeCell ref="N28:R28"/>
    <mergeCell ref="A34:F34"/>
    <mergeCell ref="S8:V9"/>
    <mergeCell ref="A10:F11"/>
    <mergeCell ref="A12:F12"/>
    <mergeCell ref="A13:F13"/>
    <mergeCell ref="A14:F14"/>
    <mergeCell ref="A8:F9"/>
    <mergeCell ref="G8:M8"/>
    <mergeCell ref="N8:R8"/>
    <mergeCell ref="G9:J9"/>
    <mergeCell ref="A20:F21"/>
    <mergeCell ref="A22:F24"/>
    <mergeCell ref="K9:M9"/>
    <mergeCell ref="N9:O9"/>
    <mergeCell ref="A15:F17"/>
    <mergeCell ref="K13:M13"/>
    <mergeCell ref="N13:O13"/>
    <mergeCell ref="G15:J17"/>
    <mergeCell ref="K15:M17"/>
    <mergeCell ref="N15:O17"/>
    <mergeCell ref="B1:C1"/>
    <mergeCell ref="Q1:R1"/>
    <mergeCell ref="A18:F18"/>
    <mergeCell ref="A19:F19"/>
    <mergeCell ref="P9:R9"/>
    <mergeCell ref="G10:J12"/>
    <mergeCell ref="K10:M12"/>
    <mergeCell ref="N10:O12"/>
    <mergeCell ref="P10:R12"/>
    <mergeCell ref="G13:J13"/>
    <mergeCell ref="P13:R13"/>
    <mergeCell ref="G14:J14"/>
    <mergeCell ref="K14:M14"/>
    <mergeCell ref="N14:O14"/>
    <mergeCell ref="P14:R14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6"/>
  <sheetViews>
    <sheetView workbookViewId="0" topLeftCell="A16">
      <selection activeCell="X28" sqref="X28"/>
    </sheetView>
  </sheetViews>
  <sheetFormatPr defaultColWidth="9.00390625" defaultRowHeight="12.75"/>
  <cols>
    <col min="1" max="1" width="5.00390625" style="0" customWidth="1"/>
    <col min="2" max="2" width="2.375" style="0" customWidth="1"/>
    <col min="3" max="3" width="2.625" style="0" customWidth="1"/>
    <col min="4" max="5" width="4.25390625" style="0" customWidth="1"/>
    <col min="6" max="6" width="5.00390625" style="0" customWidth="1"/>
    <col min="7" max="16" width="4.25390625" style="0" customWidth="1"/>
    <col min="17" max="17" width="1.75390625" style="0" customWidth="1"/>
    <col min="18" max="18" width="2.625" style="0" customWidth="1"/>
    <col min="19" max="19" width="5.625" style="0" customWidth="1"/>
    <col min="20" max="20" width="2.125" style="0" customWidth="1"/>
    <col min="21" max="21" width="2.375" style="0" customWidth="1"/>
    <col min="22" max="22" width="3.875" style="0" customWidth="1"/>
  </cols>
  <sheetData>
    <row r="1" spans="1:22" ht="18.75" thickBot="1">
      <c r="A1" s="18">
        <f>Fedőlap!$A$1</f>
        <v>1</v>
      </c>
      <c r="B1" s="308">
        <f>Fedőlap!$B$1</f>
        <v>9</v>
      </c>
      <c r="C1" s="309"/>
      <c r="D1" s="20">
        <f>Fedőlap!$C$1</f>
        <v>6</v>
      </c>
      <c r="E1" s="20">
        <f>Fedőlap!$D$1</f>
        <v>3</v>
      </c>
      <c r="F1" s="20">
        <f>Fedőlap!$E$1</f>
        <v>8</v>
      </c>
      <c r="G1" s="20">
        <f>Fedőlap!$F$1</f>
        <v>1</v>
      </c>
      <c r="H1" s="20">
        <f>Fedőlap!$G$1</f>
        <v>6</v>
      </c>
      <c r="I1" s="19">
        <f>Fedőlap!$H$1</f>
        <v>0</v>
      </c>
      <c r="J1" s="18">
        <f>Fedőlap!$I$1</f>
        <v>9</v>
      </c>
      <c r="K1" s="20">
        <f>Fedőlap!$J$1</f>
        <v>0</v>
      </c>
      <c r="L1" s="20">
        <f>Fedőlap!$K$1</f>
        <v>6</v>
      </c>
      <c r="M1" s="19">
        <f>Fedőlap!$L$1</f>
        <v>2</v>
      </c>
      <c r="N1" s="18">
        <f>Fedőlap!$M$1</f>
        <v>5</v>
      </c>
      <c r="O1" s="20">
        <f>Fedőlap!$N$1</f>
        <v>2</v>
      </c>
      <c r="P1" s="19">
        <f>Fedőlap!$O$1</f>
        <v>9</v>
      </c>
      <c r="Q1" s="310">
        <f>Fedőlap!$P$1</f>
        <v>0</v>
      </c>
      <c r="R1" s="309"/>
      <c r="S1" s="19">
        <f>Fedőlap!$Q$1</f>
        <v>2</v>
      </c>
      <c r="T1" s="17"/>
      <c r="U1" s="1"/>
      <c r="V1" s="1"/>
    </row>
    <row r="2" spans="1:22" ht="12.75">
      <c r="A2" s="2" t="s">
        <v>0</v>
      </c>
      <c r="B2" s="5"/>
      <c r="C2" s="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1"/>
      <c r="U2" s="1"/>
      <c r="V2" s="1"/>
    </row>
    <row r="3" spans="1:22" ht="12.75">
      <c r="A3" s="1"/>
      <c r="B3" s="10"/>
      <c r="C3" s="10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8">
      <c r="A4" s="187" t="str">
        <f>Fedőlap!$A$9</f>
        <v>Budapesti Természetbarát Sportszövetség</v>
      </c>
      <c r="B4" s="6"/>
      <c r="C4" s="6"/>
      <c r="D4" s="22"/>
      <c r="E4" s="6"/>
      <c r="F4" s="6"/>
      <c r="G4" s="6"/>
      <c r="H4" s="6"/>
      <c r="I4" s="6"/>
      <c r="J4" s="6"/>
      <c r="K4" s="6"/>
      <c r="L4" s="6"/>
      <c r="M4" s="6"/>
      <c r="N4" s="1"/>
      <c r="O4" s="1"/>
      <c r="P4" s="1"/>
      <c r="Q4" s="1"/>
      <c r="R4" s="1"/>
      <c r="S4" s="1"/>
      <c r="T4" s="1"/>
      <c r="U4" s="1"/>
      <c r="V4" s="1"/>
    </row>
    <row r="5" spans="1:13" ht="12.75">
      <c r="A5" s="5" t="str">
        <f>Fedőlap!A34</f>
        <v>- Egyéb támogatások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7" spans="19:22" ht="13.5" thickBot="1">
      <c r="S7" s="406" t="s">
        <v>156</v>
      </c>
      <c r="T7" s="406"/>
      <c r="U7" s="406"/>
      <c r="V7" s="406"/>
    </row>
    <row r="8" spans="1:22" ht="13.5" thickBot="1">
      <c r="A8" s="441" t="s">
        <v>108</v>
      </c>
      <c r="B8" s="442"/>
      <c r="C8" s="442"/>
      <c r="D8" s="442"/>
      <c r="E8" s="442"/>
      <c r="F8" s="442"/>
      <c r="G8" s="442"/>
      <c r="H8" s="442"/>
      <c r="I8" s="443"/>
      <c r="J8" s="441" t="s">
        <v>110</v>
      </c>
      <c r="K8" s="442"/>
      <c r="L8" s="442"/>
      <c r="M8" s="443"/>
      <c r="N8" s="441" t="s">
        <v>112</v>
      </c>
      <c r="O8" s="442"/>
      <c r="P8" s="442"/>
      <c r="Q8" s="442"/>
      <c r="R8" s="443"/>
      <c r="S8" s="498" t="s">
        <v>90</v>
      </c>
      <c r="T8" s="498"/>
      <c r="U8" s="498"/>
      <c r="V8" s="499"/>
    </row>
    <row r="9" spans="1:22" ht="13.5" thickBot="1">
      <c r="A9" s="444" t="s">
        <v>109</v>
      </c>
      <c r="B9" s="445"/>
      <c r="C9" s="445"/>
      <c r="D9" s="445"/>
      <c r="E9" s="445"/>
      <c r="F9" s="445"/>
      <c r="G9" s="445"/>
      <c r="H9" s="445"/>
      <c r="I9" s="446"/>
      <c r="J9" s="444" t="s">
        <v>111</v>
      </c>
      <c r="K9" s="445"/>
      <c r="L9" s="445"/>
      <c r="M9" s="446"/>
      <c r="N9" s="387" t="s">
        <v>85</v>
      </c>
      <c r="O9" s="387"/>
      <c r="P9" s="387" t="s">
        <v>86</v>
      </c>
      <c r="Q9" s="387"/>
      <c r="R9" s="387"/>
      <c r="S9" s="387" t="s">
        <v>92</v>
      </c>
      <c r="T9" s="387"/>
      <c r="U9" s="387" t="s">
        <v>93</v>
      </c>
      <c r="V9" s="387"/>
    </row>
    <row r="10" spans="1:22" ht="12.75">
      <c r="A10" s="532" t="s">
        <v>113</v>
      </c>
      <c r="B10" s="533"/>
      <c r="C10" s="533"/>
      <c r="D10" s="533"/>
      <c r="E10" s="533"/>
      <c r="F10" s="533"/>
      <c r="G10" s="533"/>
      <c r="H10" s="533"/>
      <c r="I10" s="534"/>
      <c r="J10" s="509"/>
      <c r="K10" s="517"/>
      <c r="L10" s="517"/>
      <c r="M10" s="510"/>
      <c r="N10" s="509"/>
      <c r="O10" s="510"/>
      <c r="P10" s="509"/>
      <c r="Q10" s="517"/>
      <c r="R10" s="510"/>
      <c r="S10" s="509"/>
      <c r="T10" s="510"/>
      <c r="U10" s="509">
        <f>P10-N10</f>
        <v>0</v>
      </c>
      <c r="V10" s="510"/>
    </row>
    <row r="11" spans="1:22" ht="13.5" thickBot="1">
      <c r="A11" s="535"/>
      <c r="B11" s="536"/>
      <c r="C11" s="536"/>
      <c r="D11" s="536"/>
      <c r="E11" s="536"/>
      <c r="F11" s="536"/>
      <c r="G11" s="536"/>
      <c r="H11" s="536"/>
      <c r="I11" s="537"/>
      <c r="J11" s="511"/>
      <c r="K11" s="406"/>
      <c r="L11" s="406"/>
      <c r="M11" s="512"/>
      <c r="N11" s="511"/>
      <c r="O11" s="512"/>
      <c r="P11" s="511"/>
      <c r="Q11" s="406"/>
      <c r="R11" s="512"/>
      <c r="S11" s="511"/>
      <c r="T11" s="512"/>
      <c r="U11" s="511"/>
      <c r="V11" s="512"/>
    </row>
    <row r="12" spans="1:22" ht="12.75">
      <c r="A12" s="532" t="s">
        <v>114</v>
      </c>
      <c r="B12" s="533"/>
      <c r="C12" s="533"/>
      <c r="D12" s="533"/>
      <c r="E12" s="533"/>
      <c r="F12" s="533"/>
      <c r="G12" s="533"/>
      <c r="H12" s="533"/>
      <c r="I12" s="534"/>
      <c r="J12" s="509"/>
      <c r="K12" s="517"/>
      <c r="L12" s="517"/>
      <c r="M12" s="510"/>
      <c r="N12" s="509"/>
      <c r="O12" s="510"/>
      <c r="P12" s="509"/>
      <c r="Q12" s="517"/>
      <c r="R12" s="510"/>
      <c r="S12" s="509"/>
      <c r="T12" s="510"/>
      <c r="U12" s="509">
        <f>P12-N12</f>
        <v>0</v>
      </c>
      <c r="V12" s="510"/>
    </row>
    <row r="13" spans="1:22" ht="13.5" thickBot="1">
      <c r="A13" s="535"/>
      <c r="B13" s="536"/>
      <c r="C13" s="536"/>
      <c r="D13" s="536"/>
      <c r="E13" s="536"/>
      <c r="F13" s="536"/>
      <c r="G13" s="536"/>
      <c r="H13" s="536"/>
      <c r="I13" s="537"/>
      <c r="J13" s="511"/>
      <c r="K13" s="406"/>
      <c r="L13" s="406"/>
      <c r="M13" s="512"/>
      <c r="N13" s="511"/>
      <c r="O13" s="512"/>
      <c r="P13" s="511"/>
      <c r="Q13" s="406"/>
      <c r="R13" s="512"/>
      <c r="S13" s="511"/>
      <c r="T13" s="512"/>
      <c r="U13" s="511"/>
      <c r="V13" s="512"/>
    </row>
    <row r="14" spans="1:22" ht="12.75">
      <c r="A14" s="532" t="s">
        <v>115</v>
      </c>
      <c r="B14" s="533"/>
      <c r="C14" s="533"/>
      <c r="D14" s="533"/>
      <c r="E14" s="533"/>
      <c r="F14" s="533"/>
      <c r="G14" s="533"/>
      <c r="H14" s="533"/>
      <c r="I14" s="534"/>
      <c r="J14" s="509" t="s">
        <v>211</v>
      </c>
      <c r="K14" s="517"/>
      <c r="L14" s="517"/>
      <c r="M14" s="510"/>
      <c r="N14" s="509">
        <v>8500</v>
      </c>
      <c r="O14" s="510"/>
      <c r="P14" s="509">
        <v>7000</v>
      </c>
      <c r="Q14" s="517"/>
      <c r="R14" s="510"/>
      <c r="S14" s="509">
        <f>P14/N14*100</f>
        <v>82.35294117647058</v>
      </c>
      <c r="T14" s="510"/>
      <c r="U14" s="509">
        <f>P14-N14</f>
        <v>-1500</v>
      </c>
      <c r="V14" s="510"/>
    </row>
    <row r="15" spans="1:22" ht="13.5" thickBot="1">
      <c r="A15" s="535"/>
      <c r="B15" s="536"/>
      <c r="C15" s="536"/>
      <c r="D15" s="536"/>
      <c r="E15" s="536"/>
      <c r="F15" s="536"/>
      <c r="G15" s="536"/>
      <c r="H15" s="536"/>
      <c r="I15" s="537"/>
      <c r="J15" s="511"/>
      <c r="K15" s="406"/>
      <c r="L15" s="406"/>
      <c r="M15" s="512"/>
      <c r="N15" s="511"/>
      <c r="O15" s="512"/>
      <c r="P15" s="511"/>
      <c r="Q15" s="406"/>
      <c r="R15" s="512"/>
      <c r="S15" s="511"/>
      <c r="T15" s="512"/>
      <c r="U15" s="511"/>
      <c r="V15" s="512"/>
    </row>
    <row r="16" spans="1:22" ht="12.75">
      <c r="A16" s="407" t="s">
        <v>116</v>
      </c>
      <c r="B16" s="408"/>
      <c r="C16" s="408"/>
      <c r="D16" s="408"/>
      <c r="E16" s="408"/>
      <c r="F16" s="408"/>
      <c r="G16" s="408"/>
      <c r="H16" s="408"/>
      <c r="I16" s="409"/>
      <c r="J16" s="509"/>
      <c r="K16" s="517"/>
      <c r="L16" s="517"/>
      <c r="M16" s="510"/>
      <c r="N16" s="509"/>
      <c r="O16" s="510"/>
      <c r="P16" s="509"/>
      <c r="Q16" s="517"/>
      <c r="R16" s="510"/>
      <c r="S16" s="509"/>
      <c r="T16" s="510"/>
      <c r="U16" s="509">
        <f>P16-N16</f>
        <v>0</v>
      </c>
      <c r="V16" s="510"/>
    </row>
    <row r="17" spans="1:22" ht="13.5" thickBot="1">
      <c r="A17" s="410"/>
      <c r="B17" s="411"/>
      <c r="C17" s="411"/>
      <c r="D17" s="411"/>
      <c r="E17" s="411"/>
      <c r="F17" s="411"/>
      <c r="G17" s="411"/>
      <c r="H17" s="411"/>
      <c r="I17" s="412"/>
      <c r="J17" s="511"/>
      <c r="K17" s="406"/>
      <c r="L17" s="406"/>
      <c r="M17" s="512"/>
      <c r="N17" s="511"/>
      <c r="O17" s="512"/>
      <c r="P17" s="511"/>
      <c r="Q17" s="406"/>
      <c r="R17" s="512"/>
      <c r="S17" s="511"/>
      <c r="T17" s="512"/>
      <c r="U17" s="511"/>
      <c r="V17" s="512"/>
    </row>
    <row r="18" spans="1:22" ht="12.75">
      <c r="A18" s="407" t="s">
        <v>155</v>
      </c>
      <c r="B18" s="408"/>
      <c r="C18" s="408"/>
      <c r="D18" s="408"/>
      <c r="E18" s="408"/>
      <c r="F18" s="408"/>
      <c r="G18" s="408"/>
      <c r="H18" s="408"/>
      <c r="I18" s="409"/>
      <c r="J18" s="520"/>
      <c r="K18" s="521"/>
      <c r="L18" s="521"/>
      <c r="M18" s="522"/>
      <c r="N18" s="509"/>
      <c r="O18" s="510"/>
      <c r="P18" s="397"/>
      <c r="Q18" s="398"/>
      <c r="R18" s="399"/>
      <c r="S18" s="526"/>
      <c r="T18" s="527"/>
      <c r="U18" s="509">
        <f>P18-N18</f>
        <v>0</v>
      </c>
      <c r="V18" s="510"/>
    </row>
    <row r="19" spans="1:22" ht="13.5" thickBot="1">
      <c r="A19" s="410"/>
      <c r="B19" s="411"/>
      <c r="C19" s="411"/>
      <c r="D19" s="411"/>
      <c r="E19" s="411"/>
      <c r="F19" s="411"/>
      <c r="G19" s="411"/>
      <c r="H19" s="411"/>
      <c r="I19" s="412"/>
      <c r="J19" s="523"/>
      <c r="K19" s="524"/>
      <c r="L19" s="524"/>
      <c r="M19" s="525"/>
      <c r="N19" s="511"/>
      <c r="O19" s="512"/>
      <c r="P19" s="400"/>
      <c r="Q19" s="401"/>
      <c r="R19" s="402"/>
      <c r="S19" s="528"/>
      <c r="T19" s="529"/>
      <c r="U19" s="511"/>
      <c r="V19" s="512"/>
    </row>
    <row r="20" spans="1:22" ht="13.5" thickBot="1">
      <c r="A20" s="530" t="s">
        <v>117</v>
      </c>
      <c r="B20" s="448"/>
      <c r="C20" s="448"/>
      <c r="D20" s="448"/>
      <c r="E20" s="448"/>
      <c r="F20" s="448"/>
      <c r="G20" s="448"/>
      <c r="H20" s="448"/>
      <c r="I20" s="449"/>
      <c r="J20" s="509"/>
      <c r="K20" s="517"/>
      <c r="L20" s="517"/>
      <c r="M20" s="510"/>
      <c r="N20" s="509"/>
      <c r="O20" s="510"/>
      <c r="P20" s="509"/>
      <c r="Q20" s="517"/>
      <c r="R20" s="510"/>
      <c r="S20" s="509"/>
      <c r="T20" s="510"/>
      <c r="U20" s="509">
        <f>P20-N20</f>
        <v>0</v>
      </c>
      <c r="V20" s="510"/>
    </row>
    <row r="21" spans="1:22" ht="13.5" thickBot="1">
      <c r="A21" s="530"/>
      <c r="B21" s="448"/>
      <c r="C21" s="448"/>
      <c r="D21" s="448"/>
      <c r="E21" s="448"/>
      <c r="F21" s="448"/>
      <c r="G21" s="448"/>
      <c r="H21" s="448"/>
      <c r="I21" s="449"/>
      <c r="J21" s="511"/>
      <c r="K21" s="406"/>
      <c r="L21" s="406"/>
      <c r="M21" s="512"/>
      <c r="N21" s="511"/>
      <c r="O21" s="512"/>
      <c r="P21" s="511"/>
      <c r="Q21" s="406"/>
      <c r="R21" s="512"/>
      <c r="S21" s="511"/>
      <c r="T21" s="512"/>
      <c r="U21" s="511"/>
      <c r="V21" s="512"/>
    </row>
    <row r="22" spans="1:22" ht="12.75">
      <c r="A22" s="414" t="s">
        <v>118</v>
      </c>
      <c r="B22" s="531"/>
      <c r="C22" s="531"/>
      <c r="D22" s="531"/>
      <c r="E22" s="531"/>
      <c r="F22" s="531"/>
      <c r="G22" s="531"/>
      <c r="H22" s="531"/>
      <c r="I22" s="416"/>
      <c r="J22" s="509"/>
      <c r="K22" s="517"/>
      <c r="L22" s="517"/>
      <c r="M22" s="510"/>
      <c r="N22" s="509"/>
      <c r="O22" s="510"/>
      <c r="P22" s="509"/>
      <c r="Q22" s="517"/>
      <c r="R22" s="510"/>
      <c r="S22" s="509"/>
      <c r="T22" s="510"/>
      <c r="U22" s="509">
        <f>P22-N22</f>
        <v>0</v>
      </c>
      <c r="V22" s="510"/>
    </row>
    <row r="23" spans="1:22" ht="13.5" thickBot="1">
      <c r="A23" s="410"/>
      <c r="B23" s="411"/>
      <c r="C23" s="411"/>
      <c r="D23" s="411"/>
      <c r="E23" s="411"/>
      <c r="F23" s="411"/>
      <c r="G23" s="411"/>
      <c r="H23" s="411"/>
      <c r="I23" s="412"/>
      <c r="J23" s="511"/>
      <c r="K23" s="406"/>
      <c r="L23" s="406"/>
      <c r="M23" s="512"/>
      <c r="N23" s="511"/>
      <c r="O23" s="512"/>
      <c r="P23" s="511"/>
      <c r="Q23" s="406"/>
      <c r="R23" s="512"/>
      <c r="S23" s="511"/>
      <c r="T23" s="512"/>
      <c r="U23" s="511"/>
      <c r="V23" s="512"/>
    </row>
    <row r="24" spans="1:22" ht="12.75">
      <c r="A24" s="407" t="s">
        <v>119</v>
      </c>
      <c r="B24" s="408"/>
      <c r="C24" s="408"/>
      <c r="D24" s="408"/>
      <c r="E24" s="408"/>
      <c r="F24" s="408"/>
      <c r="G24" s="408"/>
      <c r="H24" s="408"/>
      <c r="I24" s="409"/>
      <c r="J24" s="509"/>
      <c r="K24" s="517"/>
      <c r="L24" s="517"/>
      <c r="M24" s="510"/>
      <c r="N24" s="509"/>
      <c r="O24" s="510"/>
      <c r="P24" s="509"/>
      <c r="Q24" s="517"/>
      <c r="R24" s="510"/>
      <c r="S24" s="509"/>
      <c r="T24" s="510"/>
      <c r="U24" s="509">
        <f>P24-N24</f>
        <v>0</v>
      </c>
      <c r="V24" s="510"/>
    </row>
    <row r="25" spans="1:22" ht="13.5" thickBot="1">
      <c r="A25" s="410"/>
      <c r="B25" s="411"/>
      <c r="C25" s="411"/>
      <c r="D25" s="411"/>
      <c r="E25" s="411"/>
      <c r="F25" s="411"/>
      <c r="G25" s="411"/>
      <c r="H25" s="411"/>
      <c r="I25" s="412"/>
      <c r="J25" s="511"/>
      <c r="K25" s="406"/>
      <c r="L25" s="406"/>
      <c r="M25" s="512"/>
      <c r="N25" s="511"/>
      <c r="O25" s="512"/>
      <c r="P25" s="511"/>
      <c r="Q25" s="406"/>
      <c r="R25" s="512"/>
      <c r="S25" s="511"/>
      <c r="T25" s="512"/>
      <c r="U25" s="511"/>
      <c r="V25" s="512"/>
    </row>
    <row r="26" spans="1:22" ht="12.75">
      <c r="A26" s="407" t="s">
        <v>147</v>
      </c>
      <c r="B26" s="408"/>
      <c r="C26" s="408"/>
      <c r="D26" s="408"/>
      <c r="E26" s="408"/>
      <c r="F26" s="408"/>
      <c r="G26" s="408"/>
      <c r="H26" s="408"/>
      <c r="I26" s="409"/>
      <c r="J26" s="509"/>
      <c r="K26" s="517"/>
      <c r="L26" s="517"/>
      <c r="M26" s="510"/>
      <c r="N26" s="509"/>
      <c r="O26" s="510"/>
      <c r="P26" s="509"/>
      <c r="Q26" s="517"/>
      <c r="R26" s="510"/>
      <c r="S26" s="509"/>
      <c r="T26" s="510"/>
      <c r="U26" s="509">
        <f>P26-N26</f>
        <v>0</v>
      </c>
      <c r="V26" s="510"/>
    </row>
    <row r="27" spans="1:22" ht="13.5" thickBot="1">
      <c r="A27" s="410"/>
      <c r="B27" s="411"/>
      <c r="C27" s="411"/>
      <c r="D27" s="411"/>
      <c r="E27" s="411"/>
      <c r="F27" s="411"/>
      <c r="G27" s="411"/>
      <c r="H27" s="411"/>
      <c r="I27" s="412"/>
      <c r="J27" s="511"/>
      <c r="K27" s="406"/>
      <c r="L27" s="406"/>
      <c r="M27" s="512"/>
      <c r="N27" s="511"/>
      <c r="O27" s="512"/>
      <c r="P27" s="511"/>
      <c r="Q27" s="406"/>
      <c r="R27" s="512"/>
      <c r="S27" s="511"/>
      <c r="T27" s="512"/>
      <c r="U27" s="511"/>
      <c r="V27" s="512"/>
    </row>
    <row r="28" spans="1:22" ht="12.75">
      <c r="A28" s="407" t="s">
        <v>120</v>
      </c>
      <c r="B28" s="408"/>
      <c r="C28" s="408"/>
      <c r="D28" s="408"/>
      <c r="E28" s="408"/>
      <c r="F28" s="408"/>
      <c r="G28" s="408"/>
      <c r="H28" s="408"/>
      <c r="I28" s="409"/>
      <c r="J28" s="509"/>
      <c r="K28" s="517"/>
      <c r="L28" s="517"/>
      <c r="M28" s="510"/>
      <c r="N28" s="509"/>
      <c r="O28" s="510"/>
      <c r="P28" s="509"/>
      <c r="Q28" s="517"/>
      <c r="R28" s="510"/>
      <c r="S28" s="509"/>
      <c r="T28" s="510"/>
      <c r="U28" s="509">
        <f>P28-N28</f>
        <v>0</v>
      </c>
      <c r="V28" s="510"/>
    </row>
    <row r="29" spans="1:22" ht="13.5" thickBot="1">
      <c r="A29" s="410"/>
      <c r="B29" s="411"/>
      <c r="C29" s="411"/>
      <c r="D29" s="411"/>
      <c r="E29" s="411"/>
      <c r="F29" s="411"/>
      <c r="G29" s="411"/>
      <c r="H29" s="411"/>
      <c r="I29" s="412"/>
      <c r="J29" s="511"/>
      <c r="K29" s="406"/>
      <c r="L29" s="406"/>
      <c r="M29" s="512"/>
      <c r="N29" s="511"/>
      <c r="O29" s="512"/>
      <c r="P29" s="511"/>
      <c r="Q29" s="406"/>
      <c r="R29" s="512"/>
      <c r="S29" s="511"/>
      <c r="T29" s="512"/>
      <c r="U29" s="511"/>
      <c r="V29" s="512"/>
    </row>
    <row r="30" spans="1:22" ht="12.75">
      <c r="A30" s="407" t="s">
        <v>121</v>
      </c>
      <c r="B30" s="408"/>
      <c r="C30" s="408"/>
      <c r="D30" s="408"/>
      <c r="E30" s="408"/>
      <c r="F30" s="408"/>
      <c r="G30" s="408"/>
      <c r="H30" s="408"/>
      <c r="I30" s="409"/>
      <c r="J30" s="509" t="s">
        <v>211</v>
      </c>
      <c r="K30" s="517"/>
      <c r="L30" s="517"/>
      <c r="M30" s="510"/>
      <c r="N30" s="509">
        <v>5</v>
      </c>
      <c r="O30" s="510"/>
      <c r="P30" s="509">
        <v>38</v>
      </c>
      <c r="Q30" s="517"/>
      <c r="R30" s="510"/>
      <c r="S30" s="509">
        <f>P30/N30*100</f>
        <v>760</v>
      </c>
      <c r="T30" s="510"/>
      <c r="U30" s="509">
        <f>P30-N30</f>
        <v>33</v>
      </c>
      <c r="V30" s="510"/>
    </row>
    <row r="31" spans="1:22" ht="13.5" thickBot="1">
      <c r="A31" s="410"/>
      <c r="B31" s="411"/>
      <c r="C31" s="411"/>
      <c r="D31" s="411"/>
      <c r="E31" s="411"/>
      <c r="F31" s="411"/>
      <c r="G31" s="411"/>
      <c r="H31" s="411"/>
      <c r="I31" s="412"/>
      <c r="J31" s="511"/>
      <c r="K31" s="406"/>
      <c r="L31" s="406"/>
      <c r="M31" s="512"/>
      <c r="N31" s="511"/>
      <c r="O31" s="512"/>
      <c r="P31" s="511"/>
      <c r="Q31" s="406"/>
      <c r="R31" s="512"/>
      <c r="S31" s="511"/>
      <c r="T31" s="512"/>
      <c r="U31" s="511"/>
      <c r="V31" s="512"/>
    </row>
    <row r="32" spans="1:22" ht="12.75">
      <c r="A32" s="407" t="s">
        <v>210</v>
      </c>
      <c r="B32" s="408"/>
      <c r="C32" s="408"/>
      <c r="D32" s="408"/>
      <c r="E32" s="408"/>
      <c r="F32" s="408"/>
      <c r="G32" s="408"/>
      <c r="H32" s="408"/>
      <c r="I32" s="409"/>
      <c r="J32" s="509" t="s">
        <v>279</v>
      </c>
      <c r="K32" s="517"/>
      <c r="L32" s="517"/>
      <c r="M32" s="510"/>
      <c r="N32" s="509">
        <v>803</v>
      </c>
      <c r="O32" s="510"/>
      <c r="P32" s="509">
        <v>607</v>
      </c>
      <c r="Q32" s="517"/>
      <c r="R32" s="510"/>
      <c r="S32" s="509">
        <f>P32/N32*100</f>
        <v>75.59153175591533</v>
      </c>
      <c r="T32" s="510"/>
      <c r="U32" s="509">
        <f>P32-N32</f>
        <v>-196</v>
      </c>
      <c r="V32" s="510"/>
    </row>
    <row r="33" spans="1:22" ht="13.5" thickBot="1">
      <c r="A33" s="410"/>
      <c r="B33" s="411"/>
      <c r="C33" s="411"/>
      <c r="D33" s="411"/>
      <c r="E33" s="411"/>
      <c r="F33" s="411"/>
      <c r="G33" s="411"/>
      <c r="H33" s="411"/>
      <c r="I33" s="412"/>
      <c r="J33" s="511"/>
      <c r="K33" s="406"/>
      <c r="L33" s="406"/>
      <c r="M33" s="512"/>
      <c r="N33" s="511"/>
      <c r="O33" s="512"/>
      <c r="P33" s="511"/>
      <c r="Q33" s="406"/>
      <c r="R33" s="512"/>
      <c r="S33" s="511"/>
      <c r="T33" s="512"/>
      <c r="U33" s="511"/>
      <c r="V33" s="512"/>
    </row>
    <row r="34" spans="1:22" ht="12.75">
      <c r="A34" s="407" t="s">
        <v>103</v>
      </c>
      <c r="B34" s="408"/>
      <c r="C34" s="408"/>
      <c r="D34" s="408"/>
      <c r="E34" s="408"/>
      <c r="F34" s="408"/>
      <c r="G34" s="408"/>
      <c r="H34" s="408"/>
      <c r="I34" s="409"/>
      <c r="J34" s="435"/>
      <c r="K34" s="439"/>
      <c r="L34" s="439"/>
      <c r="M34" s="436"/>
      <c r="N34" s="513">
        <f>SUM(N10:O33)</f>
        <v>9308</v>
      </c>
      <c r="O34" s="514"/>
      <c r="P34" s="513">
        <f>SUM(P10:R33)</f>
        <v>7645</v>
      </c>
      <c r="Q34" s="518"/>
      <c r="R34" s="514"/>
      <c r="S34" s="513">
        <f>P34/N34*100</f>
        <v>82.1336484744306</v>
      </c>
      <c r="T34" s="514"/>
      <c r="U34" s="513">
        <f>P34-N34</f>
        <v>-1663</v>
      </c>
      <c r="V34" s="514"/>
    </row>
    <row r="35" spans="1:22" ht="13.5" thickBot="1">
      <c r="A35" s="410"/>
      <c r="B35" s="411"/>
      <c r="C35" s="411"/>
      <c r="D35" s="411"/>
      <c r="E35" s="411"/>
      <c r="F35" s="411"/>
      <c r="G35" s="411"/>
      <c r="H35" s="411"/>
      <c r="I35" s="412"/>
      <c r="J35" s="437"/>
      <c r="K35" s="440"/>
      <c r="L35" s="440"/>
      <c r="M35" s="438"/>
      <c r="N35" s="515"/>
      <c r="O35" s="516"/>
      <c r="P35" s="515"/>
      <c r="Q35" s="519"/>
      <c r="R35" s="516"/>
      <c r="S35" s="515"/>
      <c r="T35" s="516"/>
      <c r="U35" s="515"/>
      <c r="V35" s="516"/>
    </row>
    <row r="42" spans="1:20" ht="12.75">
      <c r="A42" s="153" t="s">
        <v>3</v>
      </c>
      <c r="B42" s="153"/>
      <c r="C42" s="154" t="str">
        <f>Fedőlap!C42</f>
        <v>Budapest, 2008. március 31. </v>
      </c>
      <c r="D42" s="154"/>
      <c r="E42" s="154"/>
      <c r="F42" s="154"/>
      <c r="G42" s="154"/>
      <c r="H42" s="154"/>
      <c r="I42" s="155"/>
      <c r="J42" s="153"/>
      <c r="K42" s="153"/>
      <c r="L42" s="156"/>
      <c r="M42" s="156"/>
      <c r="N42" s="156"/>
      <c r="O42" s="156"/>
      <c r="P42" s="156"/>
      <c r="Q42" s="156"/>
      <c r="R42" s="156"/>
      <c r="S42" s="156"/>
      <c r="T42" s="156"/>
    </row>
    <row r="43" spans="1:20" ht="12.75">
      <c r="A43" s="153"/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21" t="str">
        <f>Fedőlap!$L$43</f>
        <v>a szervezet képviselője</v>
      </c>
      <c r="M43" s="157"/>
      <c r="N43" s="157"/>
      <c r="O43" s="157"/>
      <c r="P43" s="157"/>
      <c r="Q43" s="157"/>
      <c r="R43" s="157"/>
      <c r="S43" s="157"/>
      <c r="T43" s="157"/>
    </row>
    <row r="44" spans="1:20" ht="12.75">
      <c r="A44" s="153"/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7"/>
      <c r="M44" s="157"/>
      <c r="N44" s="157"/>
      <c r="O44" s="157"/>
      <c r="P44" s="157"/>
      <c r="Q44" s="157"/>
      <c r="R44" s="157"/>
      <c r="S44" s="157"/>
      <c r="T44" s="157"/>
    </row>
    <row r="45" spans="1:20" ht="12.75">
      <c r="A45" s="153"/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</row>
    <row r="46" spans="1:20" ht="15">
      <c r="A46" s="1"/>
      <c r="B46" s="1"/>
      <c r="C46" s="1"/>
      <c r="D46" s="1"/>
      <c r="E46" s="1"/>
      <c r="F46" s="1"/>
      <c r="G46" s="1"/>
      <c r="H46" s="1"/>
      <c r="I46" s="1"/>
      <c r="J46" s="92" t="s">
        <v>12</v>
      </c>
      <c r="K46" s="1"/>
      <c r="L46" s="1"/>
      <c r="M46" s="1"/>
      <c r="N46" s="1"/>
      <c r="O46" s="1"/>
      <c r="P46" s="1"/>
      <c r="Q46" s="1"/>
      <c r="R46" s="1"/>
      <c r="S46" s="1"/>
      <c r="T46" s="1"/>
    </row>
  </sheetData>
  <mergeCells count="91">
    <mergeCell ref="S7:V7"/>
    <mergeCell ref="P18:R19"/>
    <mergeCell ref="B1:C1"/>
    <mergeCell ref="Q1:R1"/>
    <mergeCell ref="J8:M8"/>
    <mergeCell ref="J9:M9"/>
    <mergeCell ref="N8:R8"/>
    <mergeCell ref="N9:O9"/>
    <mergeCell ref="P9:R9"/>
    <mergeCell ref="A8:I8"/>
    <mergeCell ref="A9:I9"/>
    <mergeCell ref="S8:V8"/>
    <mergeCell ref="S9:T9"/>
    <mergeCell ref="U9:V9"/>
    <mergeCell ref="S10:T11"/>
    <mergeCell ref="U10:V11"/>
    <mergeCell ref="A12:I13"/>
    <mergeCell ref="A14:I15"/>
    <mergeCell ref="S12:T13"/>
    <mergeCell ref="A10:I11"/>
    <mergeCell ref="J10:M11"/>
    <mergeCell ref="N10:O11"/>
    <mergeCell ref="P10:R11"/>
    <mergeCell ref="A16:I17"/>
    <mergeCell ref="A18:I19"/>
    <mergeCell ref="A20:I21"/>
    <mergeCell ref="A22:I23"/>
    <mergeCell ref="A24:I25"/>
    <mergeCell ref="A26:I27"/>
    <mergeCell ref="A32:I33"/>
    <mergeCell ref="A28:I29"/>
    <mergeCell ref="A30:I31"/>
    <mergeCell ref="A34:I35"/>
    <mergeCell ref="U12:V13"/>
    <mergeCell ref="J14:M15"/>
    <mergeCell ref="N14:O15"/>
    <mergeCell ref="P14:R15"/>
    <mergeCell ref="S14:T15"/>
    <mergeCell ref="U14:V15"/>
    <mergeCell ref="J12:M13"/>
    <mergeCell ref="N12:O13"/>
    <mergeCell ref="P12:R13"/>
    <mergeCell ref="U16:V17"/>
    <mergeCell ref="J18:M19"/>
    <mergeCell ref="N18:O19"/>
    <mergeCell ref="S18:T19"/>
    <mergeCell ref="U18:V19"/>
    <mergeCell ref="J16:M17"/>
    <mergeCell ref="N16:O17"/>
    <mergeCell ref="P16:R17"/>
    <mergeCell ref="S16:T17"/>
    <mergeCell ref="J20:M21"/>
    <mergeCell ref="N20:O21"/>
    <mergeCell ref="P20:R21"/>
    <mergeCell ref="S20:T21"/>
    <mergeCell ref="U20:V21"/>
    <mergeCell ref="U22:V23"/>
    <mergeCell ref="S22:T23"/>
    <mergeCell ref="P22:R23"/>
    <mergeCell ref="N22:O23"/>
    <mergeCell ref="J22:M23"/>
    <mergeCell ref="J24:M25"/>
    <mergeCell ref="J26:M27"/>
    <mergeCell ref="N24:O25"/>
    <mergeCell ref="N26:O27"/>
    <mergeCell ref="J28:M29"/>
    <mergeCell ref="J30:M31"/>
    <mergeCell ref="J32:M33"/>
    <mergeCell ref="J34:M35"/>
    <mergeCell ref="N28:O29"/>
    <mergeCell ref="N30:O31"/>
    <mergeCell ref="N32:O33"/>
    <mergeCell ref="N34:O35"/>
    <mergeCell ref="P24:R25"/>
    <mergeCell ref="P26:R27"/>
    <mergeCell ref="P28:R29"/>
    <mergeCell ref="P30:R31"/>
    <mergeCell ref="P32:R33"/>
    <mergeCell ref="P34:R35"/>
    <mergeCell ref="S24:T25"/>
    <mergeCell ref="U24:V25"/>
    <mergeCell ref="U26:V27"/>
    <mergeCell ref="S26:T27"/>
    <mergeCell ref="S28:T29"/>
    <mergeCell ref="S30:T31"/>
    <mergeCell ref="U28:V29"/>
    <mergeCell ref="U30:V31"/>
    <mergeCell ref="U32:V33"/>
    <mergeCell ref="S32:T33"/>
    <mergeCell ref="S34:T35"/>
    <mergeCell ref="U34:V35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KASNYIK ÉS TÁRSA KFT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Tamás</dc:creator>
  <cp:keywords/>
  <dc:description/>
  <cp:lastModifiedBy>BTSSZ</cp:lastModifiedBy>
  <cp:lastPrinted>2005-04-12T14:38:18Z</cp:lastPrinted>
  <dcterms:created xsi:type="dcterms:W3CDTF">1999-03-29T16:17:01Z</dcterms:created>
  <dcterms:modified xsi:type="dcterms:W3CDTF">2008-04-01T16:17:57Z</dcterms:modified>
  <cp:category/>
  <cp:version/>
  <cp:contentType/>
  <cp:contentStatus/>
</cp:coreProperties>
</file>